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2. Hístoricos\Portal Web\"/>
    </mc:Choice>
  </mc:AlternateContent>
  <xr:revisionPtr revIDLastSave="0" documentId="13_ncr:1_{9BBEBE43-BAB6-42C5-A874-98FB1946D7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9-0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xlnm._FilterDatabase" localSheetId="0" hidden="1">'3.9-07'!$A$2:$A$2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#REF!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#REF!</definedName>
    <definedName name="dd">#REF!</definedName>
    <definedName name="ddd" localSheetId="0">#REF!</definedName>
    <definedName name="ddd">#REF!</definedName>
    <definedName name="dddd" localSheetId="0">#REF!</definedName>
    <definedName name="dddd">#REF!</definedName>
    <definedName name="ddddd" localSheetId="0">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#REF!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#REF!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'[15]5'!$B$13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>'[4]333.08'!$F$7</definedName>
    <definedName name="FUENTE" localSheetId="0">#REF!</definedName>
    <definedName name="FUENTE">#REF!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'[17]14.3'!$F$9</definedName>
    <definedName name="ggggg">'[17]14.3'!$H$9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'[17]14.2'!$H$8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'[18]8.03'!$I$8</definedName>
    <definedName name="hyr" localSheetId="0">'[15]1'!#REF!</definedName>
    <definedName name="hyr">'[15]1'!#REF!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#REF!</definedName>
    <definedName name="j">#REF!</definedName>
    <definedName name="jhy" localSheetId="0">#REF!</definedName>
    <definedName name="jhy">#REF!</definedName>
    <definedName name="jj" localSheetId="0">#REF!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'[19]3.20-02'!$J$9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>'[4]333.04'!$B$11</definedName>
    <definedName name="kjh" localSheetId="0">#REF!</definedName>
    <definedName name="kjh">#REF!</definedName>
    <definedName name="kjkl">'[18]8.03'!$H$8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 localSheetId="0">'[1]333.02'!#REF!</definedName>
    <definedName name="olm">'[1]333.02'!#REF!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 localSheetId="0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 localSheetId="0">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>'[4]333-11'!$E$8</definedName>
    <definedName name="PIO_10">'[10]333-11'!$E$8</definedName>
    <definedName name="PIO_11">'[10]333-11'!$E$8</definedName>
    <definedName name="pip" localSheetId="0">#REF!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'[17]14.4'!$B$9</definedName>
    <definedName name="pqq">'[17]14.4'!$D$9</definedName>
    <definedName name="pqqq">'[17]14.4'!$F$9</definedName>
    <definedName name="pqqqq">'[17]14.4'!$H$9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'[20]3.10.11'!$J$7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>'[4]333.05'!$D$9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[21]A!$A$1:$T$54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'[22]344.13'!#REF!</definedName>
    <definedName name="uuuu">'[22]344.13'!#REF!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'[23]3.22-11'!$B$7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'[24]331-16'!#REF!</definedName>
    <definedName name="yt">'[24]331-16'!#REF!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'[16]3.23-10'!#REF!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7" i="1" l="1"/>
  <c r="K47" i="1"/>
  <c r="L47" i="1"/>
  <c r="M47" i="1"/>
  <c r="I47" i="1"/>
  <c r="AL7" i="1"/>
  <c r="AL11" i="1" l="1"/>
  <c r="AL10" i="1" l="1"/>
  <c r="AF83" i="1" l="1"/>
  <c r="Z83" i="1"/>
  <c r="H83" i="1"/>
  <c r="B83" i="1"/>
  <c r="AF82" i="1"/>
  <c r="Z82" i="1"/>
  <c r="H82" i="1"/>
  <c r="B82" i="1"/>
  <c r="Z81" i="1"/>
  <c r="M81" i="1"/>
  <c r="L81" i="1"/>
  <c r="K81" i="1"/>
  <c r="J81" i="1"/>
  <c r="I81" i="1"/>
  <c r="G81" i="1"/>
  <c r="F81" i="1"/>
  <c r="E81" i="1"/>
  <c r="D81" i="1"/>
  <c r="C81" i="1"/>
  <c r="AF80" i="1"/>
  <c r="Z80" i="1"/>
  <c r="H80" i="1"/>
  <c r="B80" i="1"/>
  <c r="AF79" i="1"/>
  <c r="Z79" i="1"/>
  <c r="H79" i="1"/>
  <c r="B79" i="1"/>
  <c r="AF78" i="1"/>
  <c r="Z78" i="1"/>
  <c r="H78" i="1"/>
  <c r="B78" i="1"/>
  <c r="AF77" i="1"/>
  <c r="Z77" i="1"/>
  <c r="H77" i="1"/>
  <c r="B77" i="1"/>
  <c r="AF76" i="1"/>
  <c r="Z76" i="1"/>
  <c r="H76" i="1"/>
  <c r="B76" i="1"/>
  <c r="AF75" i="1"/>
  <c r="Z75" i="1"/>
  <c r="H75" i="1"/>
  <c r="B75" i="1"/>
  <c r="AF74" i="1"/>
  <c r="Z74" i="1"/>
  <c r="H74" i="1"/>
  <c r="B74" i="1"/>
  <c r="AF73" i="1"/>
  <c r="Z73" i="1"/>
  <c r="M73" i="1"/>
  <c r="L73" i="1"/>
  <c r="K73" i="1"/>
  <c r="J73" i="1"/>
  <c r="I73" i="1"/>
  <c r="G73" i="1"/>
  <c r="F73" i="1"/>
  <c r="E73" i="1"/>
  <c r="D73" i="1"/>
  <c r="C73" i="1"/>
  <c r="H72" i="1"/>
  <c r="B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6" i="1"/>
  <c r="B56" i="1"/>
  <c r="H55" i="1"/>
  <c r="B55" i="1"/>
  <c r="H54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AF47" i="1"/>
  <c r="Z47" i="1"/>
  <c r="G47" i="1"/>
  <c r="F47" i="1"/>
  <c r="E47" i="1"/>
  <c r="D47" i="1"/>
  <c r="C47" i="1"/>
  <c r="AF46" i="1"/>
  <c r="Z46" i="1"/>
  <c r="B46" i="1"/>
  <c r="AF45" i="1"/>
  <c r="Z45" i="1"/>
  <c r="B45" i="1"/>
  <c r="AF44" i="1"/>
  <c r="Z44" i="1"/>
  <c r="B44" i="1"/>
  <c r="AF43" i="1"/>
  <c r="Z43" i="1"/>
  <c r="B43" i="1"/>
  <c r="AF42" i="1"/>
  <c r="Z42" i="1"/>
  <c r="B42" i="1"/>
  <c r="AF41" i="1"/>
  <c r="Z41" i="1"/>
  <c r="B41" i="1"/>
  <c r="AF40" i="1"/>
  <c r="Z40" i="1"/>
  <c r="B40" i="1"/>
  <c r="AF39" i="1"/>
  <c r="Z39" i="1"/>
  <c r="B39" i="1"/>
  <c r="AF38" i="1"/>
  <c r="Z38" i="1"/>
  <c r="B38" i="1"/>
  <c r="AF37" i="1"/>
  <c r="Z37" i="1"/>
  <c r="B37" i="1"/>
  <c r="AF36" i="1"/>
  <c r="Z36" i="1"/>
  <c r="M36" i="1"/>
  <c r="L36" i="1"/>
  <c r="K36" i="1"/>
  <c r="J36" i="1"/>
  <c r="I36" i="1"/>
  <c r="G36" i="1"/>
  <c r="F36" i="1"/>
  <c r="E36" i="1"/>
  <c r="D36" i="1"/>
  <c r="C36" i="1"/>
  <c r="AF35" i="1"/>
  <c r="Z35" i="1"/>
  <c r="T35" i="1"/>
  <c r="H35" i="1"/>
  <c r="B35" i="1"/>
  <c r="AF34" i="1"/>
  <c r="Z34" i="1"/>
  <c r="T34" i="1"/>
  <c r="H34" i="1"/>
  <c r="B34" i="1"/>
  <c r="AF33" i="1"/>
  <c r="Z33" i="1"/>
  <c r="T33" i="1"/>
  <c r="H33" i="1"/>
  <c r="B33" i="1"/>
  <c r="AF32" i="1"/>
  <c r="Z32" i="1"/>
  <c r="T32" i="1"/>
  <c r="H32" i="1"/>
  <c r="B32" i="1"/>
  <c r="AF31" i="1"/>
  <c r="Z31" i="1"/>
  <c r="T31" i="1"/>
  <c r="H31" i="1"/>
  <c r="B31" i="1"/>
  <c r="AF30" i="1"/>
  <c r="Z30" i="1"/>
  <c r="T30" i="1"/>
  <c r="H30" i="1"/>
  <c r="B30" i="1"/>
  <c r="AF29" i="1"/>
  <c r="Z29" i="1"/>
  <c r="T29" i="1"/>
  <c r="H29" i="1"/>
  <c r="B29" i="1"/>
  <c r="AF28" i="1"/>
  <c r="Z28" i="1"/>
  <c r="T28" i="1"/>
  <c r="H28" i="1"/>
  <c r="B28" i="1"/>
  <c r="AF27" i="1"/>
  <c r="Z27" i="1"/>
  <c r="T27" i="1"/>
  <c r="H27" i="1"/>
  <c r="B27" i="1"/>
  <c r="AF26" i="1"/>
  <c r="Z26" i="1"/>
  <c r="T26" i="1"/>
  <c r="H26" i="1"/>
  <c r="B26" i="1"/>
  <c r="AF25" i="1"/>
  <c r="Z25" i="1"/>
  <c r="T25" i="1"/>
  <c r="H25" i="1"/>
  <c r="B25" i="1"/>
  <c r="AF24" i="1"/>
  <c r="Z24" i="1"/>
  <c r="T24" i="1"/>
  <c r="H24" i="1"/>
  <c r="B24" i="1"/>
  <c r="AF23" i="1"/>
  <c r="Z23" i="1"/>
  <c r="T23" i="1"/>
  <c r="H23" i="1"/>
  <c r="B23" i="1"/>
  <c r="AF22" i="1"/>
  <c r="Z22" i="1"/>
  <c r="T22" i="1"/>
  <c r="H22" i="1"/>
  <c r="B22" i="1"/>
  <c r="AF21" i="1"/>
  <c r="Z21" i="1"/>
  <c r="T21" i="1"/>
  <c r="H21" i="1"/>
  <c r="B21" i="1"/>
  <c r="AF20" i="1"/>
  <c r="Z20" i="1"/>
  <c r="T20" i="1"/>
  <c r="H20" i="1"/>
  <c r="B20" i="1"/>
  <c r="AF19" i="1"/>
  <c r="Z19" i="1"/>
  <c r="T19" i="1"/>
  <c r="H19" i="1"/>
  <c r="B19" i="1"/>
  <c r="AF18" i="1"/>
  <c r="Z18" i="1"/>
  <c r="T18" i="1"/>
  <c r="H18" i="1"/>
  <c r="B18" i="1"/>
  <c r="AF17" i="1"/>
  <c r="Z17" i="1"/>
  <c r="M17" i="1"/>
  <c r="L17" i="1"/>
  <c r="K17" i="1"/>
  <c r="J17" i="1"/>
  <c r="I17" i="1"/>
  <c r="G17" i="1"/>
  <c r="F17" i="1"/>
  <c r="E17" i="1"/>
  <c r="D17" i="1"/>
  <c r="C17" i="1"/>
  <c r="AF16" i="1"/>
  <c r="Z16" i="1"/>
  <c r="T16" i="1"/>
  <c r="H16" i="1"/>
  <c r="B16" i="1"/>
  <c r="AF15" i="1"/>
  <c r="Z15" i="1"/>
  <c r="T15" i="1"/>
  <c r="H15" i="1"/>
  <c r="B15" i="1"/>
  <c r="AF14" i="1"/>
  <c r="Z14" i="1"/>
  <c r="T14" i="1"/>
  <c r="H14" i="1"/>
  <c r="B14" i="1"/>
  <c r="AF13" i="1"/>
  <c r="Z13" i="1"/>
  <c r="M13" i="1"/>
  <c r="L13" i="1"/>
  <c r="K13" i="1"/>
  <c r="J13" i="1"/>
  <c r="I13" i="1"/>
  <c r="G13" i="1"/>
  <c r="F13" i="1"/>
  <c r="E13" i="1"/>
  <c r="D13" i="1"/>
  <c r="C13" i="1"/>
  <c r="AF12" i="1"/>
  <c r="Z12" i="1"/>
  <c r="T12" i="1"/>
  <c r="H12" i="1"/>
  <c r="B12" i="1"/>
  <c r="AF11" i="1"/>
  <c r="Z11" i="1"/>
  <c r="T11" i="1"/>
  <c r="H11" i="1"/>
  <c r="B11" i="1"/>
  <c r="AF10" i="1"/>
  <c r="Z10" i="1"/>
  <c r="Y10" i="1"/>
  <c r="X10" i="1"/>
  <c r="W10" i="1"/>
  <c r="V10" i="1"/>
  <c r="U10" i="1"/>
  <c r="M10" i="1"/>
  <c r="L10" i="1"/>
  <c r="K10" i="1"/>
  <c r="J10" i="1"/>
  <c r="I10" i="1"/>
  <c r="G10" i="1"/>
  <c r="F10" i="1"/>
  <c r="E10" i="1"/>
  <c r="D10" i="1"/>
  <c r="C10" i="1"/>
  <c r="AF9" i="1"/>
  <c r="Z9" i="1"/>
  <c r="T9" i="1"/>
  <c r="H9" i="1"/>
  <c r="B9" i="1"/>
  <c r="AF8" i="1"/>
  <c r="Z8" i="1"/>
  <c r="T8" i="1"/>
  <c r="H8" i="1"/>
  <c r="B8" i="1"/>
  <c r="AF7" i="1"/>
  <c r="Z7" i="1"/>
  <c r="M7" i="1"/>
  <c r="L7" i="1"/>
  <c r="K7" i="1"/>
  <c r="J7" i="1"/>
  <c r="I7" i="1"/>
  <c r="G7" i="1"/>
  <c r="F7" i="1"/>
  <c r="E7" i="1"/>
  <c r="D7" i="1"/>
  <c r="C7" i="1"/>
  <c r="Z6" i="1" l="1"/>
  <c r="H81" i="1"/>
  <c r="B73" i="1"/>
  <c r="B81" i="1"/>
  <c r="T10" i="1"/>
  <c r="K6" i="1"/>
  <c r="I6" i="1"/>
  <c r="F6" i="1"/>
  <c r="C6" i="1"/>
  <c r="M6" i="1"/>
  <c r="T13" i="1"/>
  <c r="H7" i="1"/>
  <c r="B47" i="1"/>
  <c r="H17" i="1"/>
  <c r="B7" i="1"/>
  <c r="T7" i="1"/>
  <c r="H13" i="1"/>
  <c r="L6" i="1"/>
  <c r="J6" i="1"/>
  <c r="B36" i="1"/>
  <c r="H47" i="1"/>
  <c r="AF6" i="1"/>
  <c r="E6" i="1"/>
  <c r="B13" i="1"/>
  <c r="H73" i="1"/>
  <c r="H36" i="1"/>
  <c r="G6" i="1"/>
  <c r="B17" i="1"/>
  <c r="B10" i="1"/>
  <c r="D6" i="1"/>
  <c r="H10" i="1"/>
  <c r="H6" i="1" l="1"/>
  <c r="B6" i="1"/>
</calcChain>
</file>

<file path=xl/sharedStrings.xml><?xml version="1.0" encoding="utf-8"?>
<sst xmlns="http://schemas.openxmlformats.org/spreadsheetml/2006/main" count="146" uniqueCount="90">
  <si>
    <t>Condición  y país de residencia</t>
  </si>
  <si>
    <t>Total</t>
  </si>
  <si>
    <t>0 - 12</t>
  </si>
  <si>
    <t>13 - 20</t>
  </si>
  <si>
    <t>21 - 35</t>
  </si>
  <si>
    <t>36 - 49</t>
  </si>
  <si>
    <t>50 y más</t>
  </si>
  <si>
    <t>Residentes</t>
  </si>
  <si>
    <t>Dominicanos residentes</t>
  </si>
  <si>
    <t>Extranjeros residentes</t>
  </si>
  <si>
    <t>No residentes</t>
  </si>
  <si>
    <t>Dominicanos no residentes</t>
  </si>
  <si>
    <t>Extranjeros</t>
  </si>
  <si>
    <t>América del Norte</t>
  </si>
  <si>
    <t>Canadá</t>
  </si>
  <si>
    <t>Estados Unidos</t>
  </si>
  <si>
    <t>México</t>
  </si>
  <si>
    <t>América Central y Caribe</t>
  </si>
  <si>
    <t>Aruba</t>
  </si>
  <si>
    <t>Caicos y Turcas, Islas</t>
  </si>
  <si>
    <t>Costa Rica</t>
  </si>
  <si>
    <t>Cuba</t>
  </si>
  <si>
    <t>Curazao</t>
  </si>
  <si>
    <t>El Salvador</t>
  </si>
  <si>
    <t>Guadalupe</t>
  </si>
  <si>
    <t>Guatemala</t>
  </si>
  <si>
    <t>Haití</t>
  </si>
  <si>
    <t>Honduras</t>
  </si>
  <si>
    <t>Jamaica</t>
  </si>
  <si>
    <t>Martinica</t>
  </si>
  <si>
    <t>Panamá</t>
  </si>
  <si>
    <t>Puerto Rico</t>
  </si>
  <si>
    <t>San Martín</t>
  </si>
  <si>
    <t>Trinidad y Tobago</t>
  </si>
  <si>
    <t>Vírgenes Americanas, Islas</t>
  </si>
  <si>
    <t>Otros del Caribe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</si>
  <si>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</si>
  <si>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</si>
  <si>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</si>
  <si>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</si>
  <si>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</si>
  <si>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</si>
  <si>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</si>
  <si>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</si>
  <si>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Uruguay</t>
  </si>
  <si>
    <t>Venezuela</t>
  </si>
  <si>
    <t>Otros de Suramérica</t>
  </si>
  <si>
    <t>Europa</t>
  </si>
  <si>
    <t>Alemania</t>
  </si>
  <si>
    <t>Austria</t>
  </si>
  <si>
    <t>Bélgica</t>
  </si>
  <si>
    <t>Bulgaria</t>
  </si>
  <si>
    <t>Dinamarca</t>
  </si>
  <si>
    <t>España</t>
  </si>
  <si>
    <t>Finlandia</t>
  </si>
  <si>
    <t>Francia</t>
  </si>
  <si>
    <t>Grecia</t>
  </si>
  <si>
    <t>Holanda</t>
  </si>
  <si>
    <t>Hungría</t>
  </si>
  <si>
    <t>Irlanda</t>
  </si>
  <si>
    <t>Italia</t>
  </si>
  <si>
    <t>Luxemburgo</t>
  </si>
  <si>
    <t>Noruega</t>
  </si>
  <si>
    <t>Polonia</t>
  </si>
  <si>
    <t>Portugal</t>
  </si>
  <si>
    <t>República Checa</t>
  </si>
  <si>
    <t>Rumanía</t>
  </si>
  <si>
    <t>Rusia</t>
  </si>
  <si>
    <t>Suecia</t>
  </si>
  <si>
    <t>Suiza</t>
  </si>
  <si>
    <t>Ucrania</t>
  </si>
  <si>
    <t>Otros de Europa</t>
  </si>
  <si>
    <t>Asia</t>
  </si>
  <si>
    <t>China</t>
  </si>
  <si>
    <t>Corea del Sur</t>
  </si>
  <si>
    <t>India</t>
  </si>
  <si>
    <t>Israel</t>
  </si>
  <si>
    <t>Japón</t>
  </si>
  <si>
    <t>Taiwán</t>
  </si>
  <si>
    <t>Otros de Asia</t>
  </si>
  <si>
    <t>Resto del mundo</t>
  </si>
  <si>
    <t>Australia</t>
  </si>
  <si>
    <t>Otros resto del mundo</t>
  </si>
  <si>
    <t xml:space="preserve">*Cifras sujetas a rectificación. </t>
  </si>
  <si>
    <t>Nota: El total incluye a los extranjeros no residentes por país de procedencia.</t>
  </si>
  <si>
    <t>Fuentes: Registros administrativos, Sector Turismo, Departamento de Cuentas Nacionales, Banco Central de la República  Dominicana, BCRD.</t>
  </si>
  <si>
    <t xml:space="preserve"> </t>
  </si>
  <si>
    <t xml:space="preserve">   Reino Unido</t>
  </si>
  <si>
    <t>|</t>
  </si>
  <si>
    <r>
      <rPr>
        <b/>
        <sz val="9"/>
        <rFont val="Roboto "/>
      </rPr>
      <t xml:space="preserve"> Cuadro 3.9-07</t>
    </r>
    <r>
      <rPr>
        <b/>
        <sz val="9"/>
        <rFont val="Roboto Black"/>
      </rPr>
      <t xml:space="preserve"> </t>
    </r>
    <r>
      <rPr>
        <sz val="9"/>
        <rFont val="Roboto"/>
      </rPr>
      <t>REPÚBLICA DOMINICANA: Llegada de pasajeros vía aérea por año y edad, según condición y país de residencia, 2017-2025*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</si>
</sst>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General_)"/>
  </numFmts>
  <fonts count="19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Franklin Gothic Book"/>
      <family val="2"/>
    </font>
    <font>
      <sz val="10"/>
      <name val="Arial"/>
      <family val="2"/>
    </font>
    <font>
      <sz val="9"/>
      <color theme="1"/>
      <name val="Roboto"/>
    </font>
    <font>
      <sz val="8"/>
      <color rgb="FFFF0000"/>
      <name val="Franklin Gothic Book"/>
      <family val="2"/>
    </font>
    <font>
      <b/>
      <sz val="9"/>
      <name val="Roboto"/>
    </font>
    <font>
      <b/>
      <sz val="9"/>
      <color indexed="8"/>
      <name val="Roboto"/>
    </font>
    <font>
      <sz val="10"/>
      <name val="Franklin Gothic Demi"/>
      <family val="2"/>
    </font>
    <font>
      <sz val="8"/>
      <name val="Franklin Gothic Demi"/>
      <family val="2"/>
    </font>
    <font>
      <sz val="9"/>
      <name val="Roboto"/>
    </font>
    <font>
      <sz val="9"/>
      <color indexed="8"/>
      <name val="Roboto"/>
    </font>
    <font>
      <sz val="9"/>
      <color rgb="FF000000"/>
      <name val="Roboto"/>
    </font>
    <font>
      <sz val="12"/>
      <name val="Franklin Gothic Book"/>
      <family val="2"/>
    </font>
    <font>
      <sz val="7"/>
      <name val="Roboto"/>
    </font>
    <font>
      <b/>
      <sz val="10"/>
      <name val="tahoma"/>
      <family val="2"/>
    </font>
    <font>
      <sz val="10"/>
      <name val="Tahoma"/>
      <family val="2"/>
    </font>
    <font>
      <b/>
      <sz val="9"/>
      <name val="Roboto Black"/>
    </font>
    <font>
      <b/>
      <sz val="9"/>
      <name val="Roboto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1" applyFont="1" applyFill="1" applyAlignment="1">
      <alignment horizontal="left" vertical="center" indent="1"/>
    </xf>
    <xf numFmtId="0" fontId="2" fillId="2" borderId="0" xfId="1" applyFont="1" applyFill="1"/>
    <xf numFmtId="0" fontId="4" fillId="2" borderId="0" xfId="2" applyFont="1" applyFill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0" fontId="8" fillId="0" borderId="0" xfId="2" applyFont="1"/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165" fontId="6" fillId="2" borderId="0" xfId="4" applyNumberFormat="1" applyFont="1" applyFill="1" applyBorder="1" applyAlignment="1">
      <alignment horizontal="left" vertical="center"/>
    </xf>
    <xf numFmtId="165" fontId="6" fillId="2" borderId="0" xfId="4" applyNumberFormat="1" applyFont="1" applyFill="1" applyBorder="1" applyAlignment="1">
      <alignment horizontal="right" vertical="center"/>
    </xf>
    <xf numFmtId="165" fontId="6" fillId="3" borderId="0" xfId="4" applyNumberFormat="1" applyFont="1" applyFill="1" applyBorder="1" applyAlignment="1">
      <alignment horizontal="right" vertical="center"/>
    </xf>
    <xf numFmtId="0" fontId="9" fillId="0" borderId="0" xfId="2" applyFont="1"/>
    <xf numFmtId="3" fontId="6" fillId="2" borderId="0" xfId="4" applyNumberFormat="1" applyFont="1" applyFill="1" applyBorder="1" applyAlignment="1">
      <alignment horizontal="right" vertical="center"/>
    </xf>
    <xf numFmtId="3" fontId="6" fillId="3" borderId="0" xfId="4" applyNumberFormat="1" applyFont="1" applyFill="1" applyBorder="1" applyAlignment="1">
      <alignment horizontal="right" vertical="center"/>
    </xf>
    <xf numFmtId="0" fontId="3" fillId="0" borderId="0" xfId="2"/>
    <xf numFmtId="165" fontId="10" fillId="2" borderId="0" xfId="4" applyNumberFormat="1" applyFont="1" applyFill="1" applyBorder="1" applyAlignment="1">
      <alignment horizontal="left" vertical="center" indent="1"/>
    </xf>
    <xf numFmtId="3" fontId="11" fillId="2" borderId="0" xfId="2" applyNumberFormat="1" applyFont="1" applyFill="1" applyAlignment="1">
      <alignment horizontal="right"/>
    </xf>
    <xf numFmtId="3" fontId="11" fillId="3" borderId="0" xfId="2" applyNumberFormat="1" applyFont="1" applyFill="1" applyBorder="1" applyAlignment="1">
      <alignment horizontal="right"/>
    </xf>
    <xf numFmtId="3" fontId="12" fillId="4" borderId="0" xfId="2" applyNumberFormat="1" applyFont="1" applyFill="1" applyAlignment="1">
      <alignment horizontal="right"/>
    </xf>
    <xf numFmtId="3" fontId="7" fillId="2" borderId="0" xfId="2" applyNumberFormat="1" applyFont="1" applyFill="1" applyAlignment="1">
      <alignment horizontal="right"/>
    </xf>
    <xf numFmtId="165" fontId="10" fillId="2" borderId="2" xfId="4" applyNumberFormat="1" applyFont="1" applyFill="1" applyBorder="1" applyAlignment="1">
      <alignment horizontal="left" vertical="center" indent="1"/>
    </xf>
    <xf numFmtId="3" fontId="11" fillId="2" borderId="2" xfId="2" applyNumberFormat="1" applyFont="1" applyFill="1" applyBorder="1" applyAlignment="1">
      <alignment horizontal="right"/>
    </xf>
    <xf numFmtId="3" fontId="6" fillId="3" borderId="2" xfId="4" applyNumberFormat="1" applyFont="1" applyFill="1" applyBorder="1" applyAlignment="1">
      <alignment horizontal="right" vertical="center"/>
    </xf>
    <xf numFmtId="3" fontId="11" fillId="3" borderId="2" xfId="2" applyNumberFormat="1" applyFont="1" applyFill="1" applyBorder="1" applyAlignment="1">
      <alignment horizontal="right"/>
    </xf>
    <xf numFmtId="3" fontId="6" fillId="2" borderId="2" xfId="4" applyNumberFormat="1" applyFont="1" applyFill="1" applyBorder="1" applyAlignment="1">
      <alignment horizontal="right" vertical="center"/>
    </xf>
    <xf numFmtId="0" fontId="13" fillId="2" borderId="0" xfId="1" applyFont="1" applyFill="1" applyAlignment="1">
      <alignment horizontal="left" vertical="center" indent="1"/>
    </xf>
    <xf numFmtId="0" fontId="3" fillId="0" borderId="0" xfId="2" applyBorder="1"/>
    <xf numFmtId="0" fontId="14" fillId="2" borderId="0" xfId="2" applyFont="1" applyFill="1" applyAlignment="1">
      <alignment horizontal="left" vertical="center"/>
    </xf>
    <xf numFmtId="166" fontId="14" fillId="2" borderId="0" xfId="2" applyNumberFormat="1" applyFont="1" applyFill="1" applyAlignment="1">
      <alignment horizontal="left"/>
    </xf>
    <xf numFmtId="0" fontId="13" fillId="2" borderId="0" xfId="1" applyFont="1" applyFill="1"/>
    <xf numFmtId="165" fontId="15" fillId="0" borderId="0" xfId="5" applyNumberFormat="1" applyFont="1" applyBorder="1"/>
    <xf numFmtId="165" fontId="16" fillId="0" borderId="0" xfId="5" applyNumberFormat="1" applyFont="1" applyBorder="1"/>
    <xf numFmtId="165" fontId="10" fillId="2" borderId="0" xfId="4" applyNumberFormat="1" applyFont="1" applyFill="1" applyBorder="1" applyAlignment="1">
      <alignment horizontal="left" vertical="center"/>
    </xf>
    <xf numFmtId="3" fontId="6" fillId="0" borderId="0" xfId="4" applyNumberFormat="1" applyFont="1" applyFill="1" applyBorder="1" applyAlignment="1">
      <alignment horizontal="right" vertical="center"/>
    </xf>
    <xf numFmtId="3" fontId="11" fillId="3" borderId="0" xfId="2" applyNumberFormat="1" applyFont="1" applyFill="1" applyAlignment="1">
      <alignment horizontal="right"/>
    </xf>
    <xf numFmtId="0" fontId="7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 indent="1"/>
    </xf>
    <xf numFmtId="0" fontId="6" fillId="2" borderId="2" xfId="1" applyFont="1" applyFill="1" applyBorder="1" applyAlignment="1">
      <alignment horizontal="left" vertical="center" wrapText="1" indent="1"/>
    </xf>
    <xf numFmtId="0" fontId="10" fillId="2" borderId="0" xfId="4" applyNumberFormat="1" applyFont="1" applyFill="1" applyBorder="1" applyAlignment="1">
      <alignment horizontal="left" vertical="center"/>
    </xf>
  </cellXfs>
  <cellStyles count="6">
    <cellStyle name="Comma 2" xfId="5" xr:uid="{00000000-0005-0000-0000-000000000000}"/>
    <cellStyle name="Millares 2" xfId="4" xr:uid="{00000000-0005-0000-0000-000001000000}"/>
    <cellStyle name="Normal" xfId="0" builtinId="0"/>
    <cellStyle name="Normal 4" xfId="2" xr:uid="{00000000-0005-0000-0000-000003000000}"/>
    <cellStyle name="Normal_1999" xfId="1" xr:uid="{00000000-0005-0000-0000-000004000000}"/>
    <cellStyle name="Normal_335-06_RD_en_Cifras_2009_Turismo_Laura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769620</xdr:colOff>
      <xdr:row>1</xdr:row>
      <xdr:rowOff>91440</xdr:rowOff>
    </xdr:from>
    <xdr:to>
      <xdr:col>54</xdr:col>
      <xdr:colOff>759019</xdr:colOff>
      <xdr:row>2</xdr:row>
      <xdr:rowOff>108230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5DC4DF-0D5D-4F12-9D02-54AECC032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4940" y="251460"/>
          <a:ext cx="774259" cy="298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W124"/>
  <sheetViews>
    <sheetView showGridLines="0" tabSelected="1" zoomScaleNormal="100" workbookViewId="0">
      <selection activeCell="BE9" sqref="BE9"/>
    </sheetView>
  </sheetViews>
  <sheetFormatPr baseColWidth="10" defaultColWidth="11.44140625" defaultRowHeight="16.2"/>
  <cols>
    <col min="1" max="1" width="25.5546875" style="27" customWidth="1"/>
    <col min="2" max="13" width="11.44140625" style="16"/>
    <col min="14" max="14" width="11.44140625" style="16" customWidth="1"/>
    <col min="15" max="16" width="11.44140625" style="16"/>
    <col min="17" max="19" width="11.44140625" style="16" customWidth="1"/>
    <col min="20" max="169" width="11.44140625" style="16"/>
    <col min="170" max="170" width="22.44140625" style="16" bestFit="1" customWidth="1"/>
    <col min="171" max="171" width="11.88671875" style="16" customWidth="1"/>
    <col min="172" max="172" width="11" style="16" customWidth="1"/>
    <col min="173" max="173" width="10.44140625" style="16" customWidth="1"/>
    <col min="174" max="174" width="12.5546875" style="16" customWidth="1"/>
    <col min="175" max="175" width="11.88671875" style="16" customWidth="1"/>
    <col min="176" max="176" width="13.33203125" style="16" customWidth="1"/>
    <col min="177" max="177" width="12.6640625" style="16" customWidth="1"/>
    <col min="178" max="178" width="11.109375" style="16" customWidth="1"/>
    <col min="179" max="179" width="11.5546875" style="16" customWidth="1"/>
    <col min="180" max="180" width="12.109375" style="16" customWidth="1"/>
    <col min="181" max="181" width="13" style="16" customWidth="1"/>
    <col min="182" max="182" width="12.33203125" style="16" customWidth="1"/>
    <col min="183" max="183" width="11.88671875" style="16" customWidth="1"/>
    <col min="184" max="184" width="10.44140625" style="16" customWidth="1"/>
    <col min="185" max="185" width="10.88671875" style="16" customWidth="1"/>
    <col min="186" max="186" width="11.5546875" style="16" customWidth="1"/>
    <col min="187" max="187" width="11.88671875" style="16" customWidth="1"/>
    <col min="188" max="188" width="12.33203125" style="16" customWidth="1"/>
    <col min="189" max="189" width="12.109375" style="16" customWidth="1"/>
    <col min="190" max="190" width="10.88671875" style="16" customWidth="1"/>
    <col min="191" max="191" width="11.6640625" style="16" customWidth="1"/>
    <col min="192" max="192" width="11.88671875" style="16" customWidth="1"/>
    <col min="193" max="193" width="12" style="16" customWidth="1"/>
    <col min="194" max="194" width="12.44140625" style="16" customWidth="1"/>
    <col min="195" max="195" width="12.109375" style="16" customWidth="1"/>
    <col min="196" max="196" width="10.88671875" style="16" customWidth="1"/>
    <col min="197" max="197" width="11.6640625" style="16" customWidth="1"/>
    <col min="198" max="198" width="11.88671875" style="16" customWidth="1"/>
    <col min="199" max="199" width="12" style="16" customWidth="1"/>
    <col min="200" max="200" width="12.44140625" style="16" customWidth="1"/>
    <col min="201" max="425" width="11.44140625" style="16"/>
    <col min="426" max="426" width="22.44140625" style="16" bestFit="1" customWidth="1"/>
    <col min="427" max="427" width="11.88671875" style="16" customWidth="1"/>
    <col min="428" max="428" width="11" style="16" customWidth="1"/>
    <col min="429" max="429" width="10.44140625" style="16" customWidth="1"/>
    <col min="430" max="430" width="12.5546875" style="16" customWidth="1"/>
    <col min="431" max="431" width="11.88671875" style="16" customWidth="1"/>
    <col min="432" max="432" width="13.33203125" style="16" customWidth="1"/>
    <col min="433" max="433" width="12.6640625" style="16" customWidth="1"/>
    <col min="434" max="434" width="11.109375" style="16" customWidth="1"/>
    <col min="435" max="435" width="11.5546875" style="16" customWidth="1"/>
    <col min="436" max="436" width="12.109375" style="16" customWidth="1"/>
    <col min="437" max="437" width="13" style="16" customWidth="1"/>
    <col min="438" max="438" width="12.33203125" style="16" customWidth="1"/>
    <col min="439" max="439" width="11.88671875" style="16" customWidth="1"/>
    <col min="440" max="440" width="10.44140625" style="16" customWidth="1"/>
    <col min="441" max="441" width="10.88671875" style="16" customWidth="1"/>
    <col min="442" max="442" width="11.5546875" style="16" customWidth="1"/>
    <col min="443" max="443" width="11.88671875" style="16" customWidth="1"/>
    <col min="444" max="444" width="12.33203125" style="16" customWidth="1"/>
    <col min="445" max="445" width="12.109375" style="16" customWidth="1"/>
    <col min="446" max="446" width="10.88671875" style="16" customWidth="1"/>
    <col min="447" max="447" width="11.6640625" style="16" customWidth="1"/>
    <col min="448" max="448" width="11.88671875" style="16" customWidth="1"/>
    <col min="449" max="449" width="12" style="16" customWidth="1"/>
    <col min="450" max="450" width="12.44140625" style="16" customWidth="1"/>
    <col min="451" max="451" width="12.109375" style="16" customWidth="1"/>
    <col min="452" max="452" width="10.88671875" style="16" customWidth="1"/>
    <col min="453" max="453" width="11.6640625" style="16" customWidth="1"/>
    <col min="454" max="454" width="11.88671875" style="16" customWidth="1"/>
    <col min="455" max="455" width="12" style="16" customWidth="1"/>
    <col min="456" max="456" width="12.44140625" style="16" customWidth="1"/>
    <col min="457" max="681" width="11.44140625" style="16"/>
    <col min="682" max="682" width="22.44140625" style="16" bestFit="1" customWidth="1"/>
    <col min="683" max="683" width="11.88671875" style="16" customWidth="1"/>
    <col min="684" max="684" width="11" style="16" customWidth="1"/>
    <col min="685" max="685" width="10.44140625" style="16" customWidth="1"/>
    <col min="686" max="686" width="12.5546875" style="16" customWidth="1"/>
    <col min="687" max="687" width="11.88671875" style="16" customWidth="1"/>
    <col min="688" max="688" width="13.33203125" style="16" customWidth="1"/>
    <col min="689" max="689" width="12.6640625" style="16" customWidth="1"/>
    <col min="690" max="690" width="11.109375" style="16" customWidth="1"/>
    <col min="691" max="691" width="11.5546875" style="16" customWidth="1"/>
    <col min="692" max="692" width="12.109375" style="16" customWidth="1"/>
    <col min="693" max="693" width="13" style="16" customWidth="1"/>
    <col min="694" max="694" width="12.33203125" style="16" customWidth="1"/>
    <col min="695" max="695" width="11.88671875" style="16" customWidth="1"/>
    <col min="696" max="696" width="10.44140625" style="16" customWidth="1"/>
    <col min="697" max="697" width="10.88671875" style="16" customWidth="1"/>
    <col min="698" max="698" width="11.5546875" style="16" customWidth="1"/>
    <col min="699" max="699" width="11.88671875" style="16" customWidth="1"/>
    <col min="700" max="700" width="12.33203125" style="16" customWidth="1"/>
    <col min="701" max="701" width="12.109375" style="16" customWidth="1"/>
    <col min="702" max="702" width="10.88671875" style="16" customWidth="1"/>
    <col min="703" max="703" width="11.6640625" style="16" customWidth="1"/>
    <col min="704" max="704" width="11.88671875" style="16" customWidth="1"/>
    <col min="705" max="705" width="12" style="16" customWidth="1"/>
    <col min="706" max="706" width="12.44140625" style="16" customWidth="1"/>
    <col min="707" max="707" width="12.109375" style="16" customWidth="1"/>
    <col min="708" max="708" width="10.88671875" style="16" customWidth="1"/>
    <col min="709" max="709" width="11.6640625" style="16" customWidth="1"/>
    <col min="710" max="710" width="11.88671875" style="16" customWidth="1"/>
    <col min="711" max="711" width="12" style="16" customWidth="1"/>
    <col min="712" max="712" width="12.44140625" style="16" customWidth="1"/>
    <col min="713" max="937" width="11.44140625" style="16"/>
    <col min="938" max="938" width="22.44140625" style="16" bestFit="1" customWidth="1"/>
    <col min="939" max="939" width="11.88671875" style="16" customWidth="1"/>
    <col min="940" max="940" width="11" style="16" customWidth="1"/>
    <col min="941" max="941" width="10.44140625" style="16" customWidth="1"/>
    <col min="942" max="942" width="12.5546875" style="16" customWidth="1"/>
    <col min="943" max="943" width="11.88671875" style="16" customWidth="1"/>
    <col min="944" max="944" width="13.33203125" style="16" customWidth="1"/>
    <col min="945" max="945" width="12.6640625" style="16" customWidth="1"/>
    <col min="946" max="946" width="11.109375" style="16" customWidth="1"/>
    <col min="947" max="947" width="11.5546875" style="16" customWidth="1"/>
    <col min="948" max="948" width="12.109375" style="16" customWidth="1"/>
    <col min="949" max="949" width="13" style="16" customWidth="1"/>
    <col min="950" max="950" width="12.33203125" style="16" customWidth="1"/>
    <col min="951" max="951" width="11.88671875" style="16" customWidth="1"/>
    <col min="952" max="952" width="10.44140625" style="16" customWidth="1"/>
    <col min="953" max="953" width="10.88671875" style="16" customWidth="1"/>
    <col min="954" max="954" width="11.5546875" style="16" customWidth="1"/>
    <col min="955" max="955" width="11.88671875" style="16" customWidth="1"/>
    <col min="956" max="956" width="12.33203125" style="16" customWidth="1"/>
    <col min="957" max="957" width="12.109375" style="16" customWidth="1"/>
    <col min="958" max="958" width="10.88671875" style="16" customWidth="1"/>
    <col min="959" max="959" width="11.6640625" style="16" customWidth="1"/>
    <col min="960" max="960" width="11.88671875" style="16" customWidth="1"/>
    <col min="961" max="961" width="12" style="16" customWidth="1"/>
    <col min="962" max="962" width="12.44140625" style="16" customWidth="1"/>
    <col min="963" max="963" width="12.109375" style="16" customWidth="1"/>
    <col min="964" max="964" width="10.88671875" style="16" customWidth="1"/>
    <col min="965" max="965" width="11.6640625" style="16" customWidth="1"/>
    <col min="966" max="966" width="11.88671875" style="16" customWidth="1"/>
    <col min="967" max="967" width="12" style="16" customWidth="1"/>
    <col min="968" max="968" width="12.44140625" style="16" customWidth="1"/>
    <col min="969" max="1193" width="11.44140625" style="16"/>
    <col min="1194" max="1194" width="22.44140625" style="16" bestFit="1" customWidth="1"/>
    <col min="1195" max="1195" width="11.88671875" style="16" customWidth="1"/>
    <col min="1196" max="1196" width="11" style="16" customWidth="1"/>
    <col min="1197" max="1197" width="10.44140625" style="16" customWidth="1"/>
    <col min="1198" max="1198" width="12.5546875" style="16" customWidth="1"/>
    <col min="1199" max="1199" width="11.88671875" style="16" customWidth="1"/>
    <col min="1200" max="1200" width="13.33203125" style="16" customWidth="1"/>
    <col min="1201" max="1201" width="12.6640625" style="16" customWidth="1"/>
    <col min="1202" max="1202" width="11.109375" style="16" customWidth="1"/>
    <col min="1203" max="1203" width="11.5546875" style="16" customWidth="1"/>
    <col min="1204" max="1204" width="12.109375" style="16" customWidth="1"/>
    <col min="1205" max="1205" width="13" style="16" customWidth="1"/>
    <col min="1206" max="1206" width="12.33203125" style="16" customWidth="1"/>
    <col min="1207" max="1207" width="11.88671875" style="16" customWidth="1"/>
    <col min="1208" max="1208" width="10.44140625" style="16" customWidth="1"/>
    <col min="1209" max="1209" width="10.88671875" style="16" customWidth="1"/>
    <col min="1210" max="1210" width="11.5546875" style="16" customWidth="1"/>
    <col min="1211" max="1211" width="11.88671875" style="16" customWidth="1"/>
    <col min="1212" max="1212" width="12.33203125" style="16" customWidth="1"/>
    <col min="1213" max="1213" width="12.109375" style="16" customWidth="1"/>
    <col min="1214" max="1214" width="10.88671875" style="16" customWidth="1"/>
    <col min="1215" max="1215" width="11.6640625" style="16" customWidth="1"/>
    <col min="1216" max="1216" width="11.88671875" style="16" customWidth="1"/>
    <col min="1217" max="1217" width="12" style="16" customWidth="1"/>
    <col min="1218" max="1218" width="12.44140625" style="16" customWidth="1"/>
    <col min="1219" max="1219" width="12.109375" style="16" customWidth="1"/>
    <col min="1220" max="1220" width="10.88671875" style="16" customWidth="1"/>
    <col min="1221" max="1221" width="11.6640625" style="16" customWidth="1"/>
    <col min="1222" max="1222" width="11.88671875" style="16" customWidth="1"/>
    <col min="1223" max="1223" width="12" style="16" customWidth="1"/>
    <col min="1224" max="1224" width="12.44140625" style="16" customWidth="1"/>
    <col min="1225" max="1449" width="11.44140625" style="16"/>
    <col min="1450" max="1450" width="22.44140625" style="16" bestFit="1" customWidth="1"/>
    <col min="1451" max="1451" width="11.88671875" style="16" customWidth="1"/>
    <col min="1452" max="1452" width="11" style="16" customWidth="1"/>
    <col min="1453" max="1453" width="10.44140625" style="16" customWidth="1"/>
    <col min="1454" max="1454" width="12.5546875" style="16" customWidth="1"/>
    <col min="1455" max="1455" width="11.88671875" style="16" customWidth="1"/>
    <col min="1456" max="1456" width="13.33203125" style="16" customWidth="1"/>
    <col min="1457" max="1457" width="12.6640625" style="16" customWidth="1"/>
    <col min="1458" max="1458" width="11.109375" style="16" customWidth="1"/>
    <col min="1459" max="1459" width="11.5546875" style="16" customWidth="1"/>
    <col min="1460" max="1460" width="12.109375" style="16" customWidth="1"/>
    <col min="1461" max="1461" width="13" style="16" customWidth="1"/>
    <col min="1462" max="1462" width="12.33203125" style="16" customWidth="1"/>
    <col min="1463" max="1463" width="11.88671875" style="16" customWidth="1"/>
    <col min="1464" max="1464" width="10.44140625" style="16" customWidth="1"/>
    <col min="1465" max="1465" width="10.88671875" style="16" customWidth="1"/>
    <col min="1466" max="1466" width="11.5546875" style="16" customWidth="1"/>
    <col min="1467" max="1467" width="11.88671875" style="16" customWidth="1"/>
    <col min="1468" max="1468" width="12.33203125" style="16" customWidth="1"/>
    <col min="1469" max="1469" width="12.109375" style="16" customWidth="1"/>
    <col min="1470" max="1470" width="10.88671875" style="16" customWidth="1"/>
    <col min="1471" max="1471" width="11.6640625" style="16" customWidth="1"/>
    <col min="1472" max="1472" width="11.88671875" style="16" customWidth="1"/>
    <col min="1473" max="1473" width="12" style="16" customWidth="1"/>
    <col min="1474" max="1474" width="12.44140625" style="16" customWidth="1"/>
    <col min="1475" max="1475" width="12.109375" style="16" customWidth="1"/>
    <col min="1476" max="1476" width="10.88671875" style="16" customWidth="1"/>
    <col min="1477" max="1477" width="11.6640625" style="16" customWidth="1"/>
    <col min="1478" max="1478" width="11.88671875" style="16" customWidth="1"/>
    <col min="1479" max="1479" width="12" style="16" customWidth="1"/>
    <col min="1480" max="1480" width="12.44140625" style="16" customWidth="1"/>
    <col min="1481" max="1705" width="11.44140625" style="16"/>
    <col min="1706" max="1706" width="22.44140625" style="16" bestFit="1" customWidth="1"/>
    <col min="1707" max="1707" width="11.88671875" style="16" customWidth="1"/>
    <col min="1708" max="1708" width="11" style="16" customWidth="1"/>
    <col min="1709" max="1709" width="10.44140625" style="16" customWidth="1"/>
    <col min="1710" max="1710" width="12.5546875" style="16" customWidth="1"/>
    <col min="1711" max="1711" width="11.88671875" style="16" customWidth="1"/>
    <col min="1712" max="1712" width="13.33203125" style="16" customWidth="1"/>
    <col min="1713" max="1713" width="12.6640625" style="16" customWidth="1"/>
    <col min="1714" max="1714" width="11.109375" style="16" customWidth="1"/>
    <col min="1715" max="1715" width="11.5546875" style="16" customWidth="1"/>
    <col min="1716" max="1716" width="12.109375" style="16" customWidth="1"/>
    <col min="1717" max="1717" width="13" style="16" customWidth="1"/>
    <col min="1718" max="1718" width="12.33203125" style="16" customWidth="1"/>
    <col min="1719" max="1719" width="11.88671875" style="16" customWidth="1"/>
    <col min="1720" max="1720" width="10.44140625" style="16" customWidth="1"/>
    <col min="1721" max="1721" width="10.88671875" style="16" customWidth="1"/>
    <col min="1722" max="1722" width="11.5546875" style="16" customWidth="1"/>
    <col min="1723" max="1723" width="11.88671875" style="16" customWidth="1"/>
    <col min="1724" max="1724" width="12.33203125" style="16" customWidth="1"/>
    <col min="1725" max="1725" width="12.109375" style="16" customWidth="1"/>
    <col min="1726" max="1726" width="10.88671875" style="16" customWidth="1"/>
    <col min="1727" max="1727" width="11.6640625" style="16" customWidth="1"/>
    <col min="1728" max="1728" width="11.88671875" style="16" customWidth="1"/>
    <col min="1729" max="1729" width="12" style="16" customWidth="1"/>
    <col min="1730" max="1730" width="12.44140625" style="16" customWidth="1"/>
    <col min="1731" max="1731" width="12.109375" style="16" customWidth="1"/>
    <col min="1732" max="1732" width="10.88671875" style="16" customWidth="1"/>
    <col min="1733" max="1733" width="11.6640625" style="16" customWidth="1"/>
    <col min="1734" max="1734" width="11.88671875" style="16" customWidth="1"/>
    <col min="1735" max="1735" width="12" style="16" customWidth="1"/>
    <col min="1736" max="1736" width="12.44140625" style="16" customWidth="1"/>
    <col min="1737" max="1961" width="11.44140625" style="16"/>
    <col min="1962" max="1962" width="22.44140625" style="16" bestFit="1" customWidth="1"/>
    <col min="1963" max="1963" width="11.88671875" style="16" customWidth="1"/>
    <col min="1964" max="1964" width="11" style="16" customWidth="1"/>
    <col min="1965" max="1965" width="10.44140625" style="16" customWidth="1"/>
    <col min="1966" max="1966" width="12.5546875" style="16" customWidth="1"/>
    <col min="1967" max="1967" width="11.88671875" style="16" customWidth="1"/>
    <col min="1968" max="1968" width="13.33203125" style="16" customWidth="1"/>
    <col min="1969" max="1969" width="12.6640625" style="16" customWidth="1"/>
    <col min="1970" max="1970" width="11.109375" style="16" customWidth="1"/>
    <col min="1971" max="1971" width="11.5546875" style="16" customWidth="1"/>
    <col min="1972" max="1972" width="12.109375" style="16" customWidth="1"/>
    <col min="1973" max="1973" width="13" style="16" customWidth="1"/>
    <col min="1974" max="1974" width="12.33203125" style="16" customWidth="1"/>
    <col min="1975" max="1975" width="11.88671875" style="16" customWidth="1"/>
    <col min="1976" max="1976" width="10.44140625" style="16" customWidth="1"/>
    <col min="1977" max="1977" width="10.88671875" style="16" customWidth="1"/>
    <col min="1978" max="1978" width="11.5546875" style="16" customWidth="1"/>
    <col min="1979" max="1979" width="11.88671875" style="16" customWidth="1"/>
    <col min="1980" max="1980" width="12.33203125" style="16" customWidth="1"/>
    <col min="1981" max="1981" width="12.109375" style="16" customWidth="1"/>
    <col min="1982" max="1982" width="10.88671875" style="16" customWidth="1"/>
    <col min="1983" max="1983" width="11.6640625" style="16" customWidth="1"/>
    <col min="1984" max="1984" width="11.88671875" style="16" customWidth="1"/>
    <col min="1985" max="1985" width="12" style="16" customWidth="1"/>
    <col min="1986" max="1986" width="12.44140625" style="16" customWidth="1"/>
    <col min="1987" max="1987" width="12.109375" style="16" customWidth="1"/>
    <col min="1988" max="1988" width="10.88671875" style="16" customWidth="1"/>
    <col min="1989" max="1989" width="11.6640625" style="16" customWidth="1"/>
    <col min="1990" max="1990" width="11.88671875" style="16" customWidth="1"/>
    <col min="1991" max="1991" width="12" style="16" customWidth="1"/>
    <col min="1992" max="1992" width="12.44140625" style="16" customWidth="1"/>
    <col min="1993" max="2217" width="11.44140625" style="16"/>
    <col min="2218" max="2218" width="22.44140625" style="16" bestFit="1" customWidth="1"/>
    <col min="2219" max="2219" width="11.88671875" style="16" customWidth="1"/>
    <col min="2220" max="2220" width="11" style="16" customWidth="1"/>
    <col min="2221" max="2221" width="10.44140625" style="16" customWidth="1"/>
    <col min="2222" max="2222" width="12.5546875" style="16" customWidth="1"/>
    <col min="2223" max="2223" width="11.88671875" style="16" customWidth="1"/>
    <col min="2224" max="2224" width="13.33203125" style="16" customWidth="1"/>
    <col min="2225" max="2225" width="12.6640625" style="16" customWidth="1"/>
    <col min="2226" max="2226" width="11.109375" style="16" customWidth="1"/>
    <col min="2227" max="2227" width="11.5546875" style="16" customWidth="1"/>
    <col min="2228" max="2228" width="12.109375" style="16" customWidth="1"/>
    <col min="2229" max="2229" width="13" style="16" customWidth="1"/>
    <col min="2230" max="2230" width="12.33203125" style="16" customWidth="1"/>
    <col min="2231" max="2231" width="11.88671875" style="16" customWidth="1"/>
    <col min="2232" max="2232" width="10.44140625" style="16" customWidth="1"/>
    <col min="2233" max="2233" width="10.88671875" style="16" customWidth="1"/>
    <col min="2234" max="2234" width="11.5546875" style="16" customWidth="1"/>
    <col min="2235" max="2235" width="11.88671875" style="16" customWidth="1"/>
    <col min="2236" max="2236" width="12.33203125" style="16" customWidth="1"/>
    <col min="2237" max="2237" width="12.109375" style="16" customWidth="1"/>
    <col min="2238" max="2238" width="10.88671875" style="16" customWidth="1"/>
    <col min="2239" max="2239" width="11.6640625" style="16" customWidth="1"/>
    <col min="2240" max="2240" width="11.88671875" style="16" customWidth="1"/>
    <col min="2241" max="2241" width="12" style="16" customWidth="1"/>
    <col min="2242" max="2242" width="12.44140625" style="16" customWidth="1"/>
    <col min="2243" max="2243" width="12.109375" style="16" customWidth="1"/>
    <col min="2244" max="2244" width="10.88671875" style="16" customWidth="1"/>
    <col min="2245" max="2245" width="11.6640625" style="16" customWidth="1"/>
    <col min="2246" max="2246" width="11.88671875" style="16" customWidth="1"/>
    <col min="2247" max="2247" width="12" style="16" customWidth="1"/>
    <col min="2248" max="2248" width="12.44140625" style="16" customWidth="1"/>
    <col min="2249" max="2473" width="11.44140625" style="16"/>
    <col min="2474" max="2474" width="22.44140625" style="16" bestFit="1" customWidth="1"/>
    <col min="2475" max="2475" width="11.88671875" style="16" customWidth="1"/>
    <col min="2476" max="2476" width="11" style="16" customWidth="1"/>
    <col min="2477" max="2477" width="10.44140625" style="16" customWidth="1"/>
    <col min="2478" max="2478" width="12.5546875" style="16" customWidth="1"/>
    <col min="2479" max="2479" width="11.88671875" style="16" customWidth="1"/>
    <col min="2480" max="2480" width="13.33203125" style="16" customWidth="1"/>
    <col min="2481" max="2481" width="12.6640625" style="16" customWidth="1"/>
    <col min="2482" max="2482" width="11.109375" style="16" customWidth="1"/>
    <col min="2483" max="2483" width="11.5546875" style="16" customWidth="1"/>
    <col min="2484" max="2484" width="12.109375" style="16" customWidth="1"/>
    <col min="2485" max="2485" width="13" style="16" customWidth="1"/>
    <col min="2486" max="2486" width="12.33203125" style="16" customWidth="1"/>
    <col min="2487" max="2487" width="11.88671875" style="16" customWidth="1"/>
    <col min="2488" max="2488" width="10.44140625" style="16" customWidth="1"/>
    <col min="2489" max="2489" width="10.88671875" style="16" customWidth="1"/>
    <col min="2490" max="2490" width="11.5546875" style="16" customWidth="1"/>
    <col min="2491" max="2491" width="11.88671875" style="16" customWidth="1"/>
    <col min="2492" max="2492" width="12.33203125" style="16" customWidth="1"/>
    <col min="2493" max="2493" width="12.109375" style="16" customWidth="1"/>
    <col min="2494" max="2494" width="10.88671875" style="16" customWidth="1"/>
    <col min="2495" max="2495" width="11.6640625" style="16" customWidth="1"/>
    <col min="2496" max="2496" width="11.88671875" style="16" customWidth="1"/>
    <col min="2497" max="2497" width="12" style="16" customWidth="1"/>
    <col min="2498" max="2498" width="12.44140625" style="16" customWidth="1"/>
    <col min="2499" max="2499" width="12.109375" style="16" customWidth="1"/>
    <col min="2500" max="2500" width="10.88671875" style="16" customWidth="1"/>
    <col min="2501" max="2501" width="11.6640625" style="16" customWidth="1"/>
    <col min="2502" max="2502" width="11.88671875" style="16" customWidth="1"/>
    <col min="2503" max="2503" width="12" style="16" customWidth="1"/>
    <col min="2504" max="2504" width="12.44140625" style="16" customWidth="1"/>
    <col min="2505" max="2729" width="11.44140625" style="16"/>
    <col min="2730" max="2730" width="22.44140625" style="16" bestFit="1" customWidth="1"/>
    <col min="2731" max="2731" width="11.88671875" style="16" customWidth="1"/>
    <col min="2732" max="2732" width="11" style="16" customWidth="1"/>
    <col min="2733" max="2733" width="10.44140625" style="16" customWidth="1"/>
    <col min="2734" max="2734" width="12.5546875" style="16" customWidth="1"/>
    <col min="2735" max="2735" width="11.88671875" style="16" customWidth="1"/>
    <col min="2736" max="2736" width="13.33203125" style="16" customWidth="1"/>
    <col min="2737" max="2737" width="12.6640625" style="16" customWidth="1"/>
    <col min="2738" max="2738" width="11.109375" style="16" customWidth="1"/>
    <col min="2739" max="2739" width="11.5546875" style="16" customWidth="1"/>
    <col min="2740" max="2740" width="12.109375" style="16" customWidth="1"/>
    <col min="2741" max="2741" width="13" style="16" customWidth="1"/>
    <col min="2742" max="2742" width="12.33203125" style="16" customWidth="1"/>
    <col min="2743" max="2743" width="11.88671875" style="16" customWidth="1"/>
    <col min="2744" max="2744" width="10.44140625" style="16" customWidth="1"/>
    <col min="2745" max="2745" width="10.88671875" style="16" customWidth="1"/>
    <col min="2746" max="2746" width="11.5546875" style="16" customWidth="1"/>
    <col min="2747" max="2747" width="11.88671875" style="16" customWidth="1"/>
    <col min="2748" max="2748" width="12.33203125" style="16" customWidth="1"/>
    <col min="2749" max="2749" width="12.109375" style="16" customWidth="1"/>
    <col min="2750" max="2750" width="10.88671875" style="16" customWidth="1"/>
    <col min="2751" max="2751" width="11.6640625" style="16" customWidth="1"/>
    <col min="2752" max="2752" width="11.88671875" style="16" customWidth="1"/>
    <col min="2753" max="2753" width="12" style="16" customWidth="1"/>
    <col min="2754" max="2754" width="12.44140625" style="16" customWidth="1"/>
    <col min="2755" max="2755" width="12.109375" style="16" customWidth="1"/>
    <col min="2756" max="2756" width="10.88671875" style="16" customWidth="1"/>
    <col min="2757" max="2757" width="11.6640625" style="16" customWidth="1"/>
    <col min="2758" max="2758" width="11.88671875" style="16" customWidth="1"/>
    <col min="2759" max="2759" width="12" style="16" customWidth="1"/>
    <col min="2760" max="2760" width="12.44140625" style="16" customWidth="1"/>
    <col min="2761" max="2985" width="11.44140625" style="16"/>
    <col min="2986" max="2986" width="22.44140625" style="16" bestFit="1" customWidth="1"/>
    <col min="2987" max="2987" width="11.88671875" style="16" customWidth="1"/>
    <col min="2988" max="2988" width="11" style="16" customWidth="1"/>
    <col min="2989" max="2989" width="10.44140625" style="16" customWidth="1"/>
    <col min="2990" max="2990" width="12.5546875" style="16" customWidth="1"/>
    <col min="2991" max="2991" width="11.88671875" style="16" customWidth="1"/>
    <col min="2992" max="2992" width="13.33203125" style="16" customWidth="1"/>
    <col min="2993" max="2993" width="12.6640625" style="16" customWidth="1"/>
    <col min="2994" max="2994" width="11.109375" style="16" customWidth="1"/>
    <col min="2995" max="2995" width="11.5546875" style="16" customWidth="1"/>
    <col min="2996" max="2996" width="12.109375" style="16" customWidth="1"/>
    <col min="2997" max="2997" width="13" style="16" customWidth="1"/>
    <col min="2998" max="2998" width="12.33203125" style="16" customWidth="1"/>
    <col min="2999" max="2999" width="11.88671875" style="16" customWidth="1"/>
    <col min="3000" max="3000" width="10.44140625" style="16" customWidth="1"/>
    <col min="3001" max="3001" width="10.88671875" style="16" customWidth="1"/>
    <col min="3002" max="3002" width="11.5546875" style="16" customWidth="1"/>
    <col min="3003" max="3003" width="11.88671875" style="16" customWidth="1"/>
    <col min="3004" max="3004" width="12.33203125" style="16" customWidth="1"/>
    <col min="3005" max="3005" width="12.109375" style="16" customWidth="1"/>
    <col min="3006" max="3006" width="10.88671875" style="16" customWidth="1"/>
    <col min="3007" max="3007" width="11.6640625" style="16" customWidth="1"/>
    <col min="3008" max="3008" width="11.88671875" style="16" customWidth="1"/>
    <col min="3009" max="3009" width="12" style="16" customWidth="1"/>
    <col min="3010" max="3010" width="12.44140625" style="16" customWidth="1"/>
    <col min="3011" max="3011" width="12.109375" style="16" customWidth="1"/>
    <col min="3012" max="3012" width="10.88671875" style="16" customWidth="1"/>
    <col min="3013" max="3013" width="11.6640625" style="16" customWidth="1"/>
    <col min="3014" max="3014" width="11.88671875" style="16" customWidth="1"/>
    <col min="3015" max="3015" width="12" style="16" customWidth="1"/>
    <col min="3016" max="3016" width="12.44140625" style="16" customWidth="1"/>
    <col min="3017" max="3241" width="11.44140625" style="16"/>
    <col min="3242" max="3242" width="22.44140625" style="16" bestFit="1" customWidth="1"/>
    <col min="3243" max="3243" width="11.88671875" style="16" customWidth="1"/>
    <col min="3244" max="3244" width="11" style="16" customWidth="1"/>
    <col min="3245" max="3245" width="10.44140625" style="16" customWidth="1"/>
    <col min="3246" max="3246" width="12.5546875" style="16" customWidth="1"/>
    <col min="3247" max="3247" width="11.88671875" style="16" customWidth="1"/>
    <col min="3248" max="3248" width="13.33203125" style="16" customWidth="1"/>
    <col min="3249" max="3249" width="12.6640625" style="16" customWidth="1"/>
    <col min="3250" max="3250" width="11.109375" style="16" customWidth="1"/>
    <col min="3251" max="3251" width="11.5546875" style="16" customWidth="1"/>
    <col min="3252" max="3252" width="12.109375" style="16" customWidth="1"/>
    <col min="3253" max="3253" width="13" style="16" customWidth="1"/>
    <col min="3254" max="3254" width="12.33203125" style="16" customWidth="1"/>
    <col min="3255" max="3255" width="11.88671875" style="16" customWidth="1"/>
    <col min="3256" max="3256" width="10.44140625" style="16" customWidth="1"/>
    <col min="3257" max="3257" width="10.88671875" style="16" customWidth="1"/>
    <col min="3258" max="3258" width="11.5546875" style="16" customWidth="1"/>
    <col min="3259" max="3259" width="11.88671875" style="16" customWidth="1"/>
    <col min="3260" max="3260" width="12.33203125" style="16" customWidth="1"/>
    <col min="3261" max="3261" width="12.109375" style="16" customWidth="1"/>
    <col min="3262" max="3262" width="10.88671875" style="16" customWidth="1"/>
    <col min="3263" max="3263" width="11.6640625" style="16" customWidth="1"/>
    <col min="3264" max="3264" width="11.88671875" style="16" customWidth="1"/>
    <col min="3265" max="3265" width="12" style="16" customWidth="1"/>
    <col min="3266" max="3266" width="12.44140625" style="16" customWidth="1"/>
    <col min="3267" max="3267" width="12.109375" style="16" customWidth="1"/>
    <col min="3268" max="3268" width="10.88671875" style="16" customWidth="1"/>
    <col min="3269" max="3269" width="11.6640625" style="16" customWidth="1"/>
    <col min="3270" max="3270" width="11.88671875" style="16" customWidth="1"/>
    <col min="3271" max="3271" width="12" style="16" customWidth="1"/>
    <col min="3272" max="3272" width="12.44140625" style="16" customWidth="1"/>
    <col min="3273" max="3497" width="11.44140625" style="16"/>
    <col min="3498" max="3498" width="22.44140625" style="16" bestFit="1" customWidth="1"/>
    <col min="3499" max="3499" width="11.88671875" style="16" customWidth="1"/>
    <col min="3500" max="3500" width="11" style="16" customWidth="1"/>
    <col min="3501" max="3501" width="10.44140625" style="16" customWidth="1"/>
    <col min="3502" max="3502" width="12.5546875" style="16" customWidth="1"/>
    <col min="3503" max="3503" width="11.88671875" style="16" customWidth="1"/>
    <col min="3504" max="3504" width="13.33203125" style="16" customWidth="1"/>
    <col min="3505" max="3505" width="12.6640625" style="16" customWidth="1"/>
    <col min="3506" max="3506" width="11.109375" style="16" customWidth="1"/>
    <col min="3507" max="3507" width="11.5546875" style="16" customWidth="1"/>
    <col min="3508" max="3508" width="12.109375" style="16" customWidth="1"/>
    <col min="3509" max="3509" width="13" style="16" customWidth="1"/>
    <col min="3510" max="3510" width="12.33203125" style="16" customWidth="1"/>
    <col min="3511" max="3511" width="11.88671875" style="16" customWidth="1"/>
    <col min="3512" max="3512" width="10.44140625" style="16" customWidth="1"/>
    <col min="3513" max="3513" width="10.88671875" style="16" customWidth="1"/>
    <col min="3514" max="3514" width="11.5546875" style="16" customWidth="1"/>
    <col min="3515" max="3515" width="11.88671875" style="16" customWidth="1"/>
    <col min="3516" max="3516" width="12.33203125" style="16" customWidth="1"/>
    <col min="3517" max="3517" width="12.109375" style="16" customWidth="1"/>
    <col min="3518" max="3518" width="10.88671875" style="16" customWidth="1"/>
    <col min="3519" max="3519" width="11.6640625" style="16" customWidth="1"/>
    <col min="3520" max="3520" width="11.88671875" style="16" customWidth="1"/>
    <col min="3521" max="3521" width="12" style="16" customWidth="1"/>
    <col min="3522" max="3522" width="12.44140625" style="16" customWidth="1"/>
    <col min="3523" max="3523" width="12.109375" style="16" customWidth="1"/>
    <col min="3524" max="3524" width="10.88671875" style="16" customWidth="1"/>
    <col min="3525" max="3525" width="11.6640625" style="16" customWidth="1"/>
    <col min="3526" max="3526" width="11.88671875" style="16" customWidth="1"/>
    <col min="3527" max="3527" width="12" style="16" customWidth="1"/>
    <col min="3528" max="3528" width="12.44140625" style="16" customWidth="1"/>
    <col min="3529" max="3753" width="11.44140625" style="16"/>
    <col min="3754" max="3754" width="22.44140625" style="16" bestFit="1" customWidth="1"/>
    <col min="3755" max="3755" width="11.88671875" style="16" customWidth="1"/>
    <col min="3756" max="3756" width="11" style="16" customWidth="1"/>
    <col min="3757" max="3757" width="10.44140625" style="16" customWidth="1"/>
    <col min="3758" max="3758" width="12.5546875" style="16" customWidth="1"/>
    <col min="3759" max="3759" width="11.88671875" style="16" customWidth="1"/>
    <col min="3760" max="3760" width="13.33203125" style="16" customWidth="1"/>
    <col min="3761" max="3761" width="12.6640625" style="16" customWidth="1"/>
    <col min="3762" max="3762" width="11.109375" style="16" customWidth="1"/>
    <col min="3763" max="3763" width="11.5546875" style="16" customWidth="1"/>
    <col min="3764" max="3764" width="12.109375" style="16" customWidth="1"/>
    <col min="3765" max="3765" width="13" style="16" customWidth="1"/>
    <col min="3766" max="3766" width="12.33203125" style="16" customWidth="1"/>
    <col min="3767" max="3767" width="11.88671875" style="16" customWidth="1"/>
    <col min="3768" max="3768" width="10.44140625" style="16" customWidth="1"/>
    <col min="3769" max="3769" width="10.88671875" style="16" customWidth="1"/>
    <col min="3770" max="3770" width="11.5546875" style="16" customWidth="1"/>
    <col min="3771" max="3771" width="11.88671875" style="16" customWidth="1"/>
    <col min="3772" max="3772" width="12.33203125" style="16" customWidth="1"/>
    <col min="3773" max="3773" width="12.109375" style="16" customWidth="1"/>
    <col min="3774" max="3774" width="10.88671875" style="16" customWidth="1"/>
    <col min="3775" max="3775" width="11.6640625" style="16" customWidth="1"/>
    <col min="3776" max="3776" width="11.88671875" style="16" customWidth="1"/>
    <col min="3777" max="3777" width="12" style="16" customWidth="1"/>
    <col min="3778" max="3778" width="12.44140625" style="16" customWidth="1"/>
    <col min="3779" max="3779" width="12.109375" style="16" customWidth="1"/>
    <col min="3780" max="3780" width="10.88671875" style="16" customWidth="1"/>
    <col min="3781" max="3781" width="11.6640625" style="16" customWidth="1"/>
    <col min="3782" max="3782" width="11.88671875" style="16" customWidth="1"/>
    <col min="3783" max="3783" width="12" style="16" customWidth="1"/>
    <col min="3784" max="3784" width="12.44140625" style="16" customWidth="1"/>
    <col min="3785" max="4009" width="11.44140625" style="16"/>
    <col min="4010" max="4010" width="22.44140625" style="16" bestFit="1" customWidth="1"/>
    <col min="4011" max="4011" width="11.88671875" style="16" customWidth="1"/>
    <col min="4012" max="4012" width="11" style="16" customWidth="1"/>
    <col min="4013" max="4013" width="10.44140625" style="16" customWidth="1"/>
    <col min="4014" max="4014" width="12.5546875" style="16" customWidth="1"/>
    <col min="4015" max="4015" width="11.88671875" style="16" customWidth="1"/>
    <col min="4016" max="4016" width="13.33203125" style="16" customWidth="1"/>
    <col min="4017" max="4017" width="12.6640625" style="16" customWidth="1"/>
    <col min="4018" max="4018" width="11.109375" style="16" customWidth="1"/>
    <col min="4019" max="4019" width="11.5546875" style="16" customWidth="1"/>
    <col min="4020" max="4020" width="12.109375" style="16" customWidth="1"/>
    <col min="4021" max="4021" width="13" style="16" customWidth="1"/>
    <col min="4022" max="4022" width="12.33203125" style="16" customWidth="1"/>
    <col min="4023" max="4023" width="11.88671875" style="16" customWidth="1"/>
    <col min="4024" max="4024" width="10.44140625" style="16" customWidth="1"/>
    <col min="4025" max="4025" width="10.88671875" style="16" customWidth="1"/>
    <col min="4026" max="4026" width="11.5546875" style="16" customWidth="1"/>
    <col min="4027" max="4027" width="11.88671875" style="16" customWidth="1"/>
    <col min="4028" max="4028" width="12.33203125" style="16" customWidth="1"/>
    <col min="4029" max="4029" width="12.109375" style="16" customWidth="1"/>
    <col min="4030" max="4030" width="10.88671875" style="16" customWidth="1"/>
    <col min="4031" max="4031" width="11.6640625" style="16" customWidth="1"/>
    <col min="4032" max="4032" width="11.88671875" style="16" customWidth="1"/>
    <col min="4033" max="4033" width="12" style="16" customWidth="1"/>
    <col min="4034" max="4034" width="12.44140625" style="16" customWidth="1"/>
    <col min="4035" max="4035" width="12.109375" style="16" customWidth="1"/>
    <col min="4036" max="4036" width="10.88671875" style="16" customWidth="1"/>
    <col min="4037" max="4037" width="11.6640625" style="16" customWidth="1"/>
    <col min="4038" max="4038" width="11.88671875" style="16" customWidth="1"/>
    <col min="4039" max="4039" width="12" style="16" customWidth="1"/>
    <col min="4040" max="4040" width="12.44140625" style="16" customWidth="1"/>
    <col min="4041" max="4265" width="11.44140625" style="16"/>
    <col min="4266" max="4266" width="22.44140625" style="16" bestFit="1" customWidth="1"/>
    <col min="4267" max="4267" width="11.88671875" style="16" customWidth="1"/>
    <col min="4268" max="4268" width="11" style="16" customWidth="1"/>
    <col min="4269" max="4269" width="10.44140625" style="16" customWidth="1"/>
    <col min="4270" max="4270" width="12.5546875" style="16" customWidth="1"/>
    <col min="4271" max="4271" width="11.88671875" style="16" customWidth="1"/>
    <col min="4272" max="4272" width="13.33203125" style="16" customWidth="1"/>
    <col min="4273" max="4273" width="12.6640625" style="16" customWidth="1"/>
    <col min="4274" max="4274" width="11.109375" style="16" customWidth="1"/>
    <col min="4275" max="4275" width="11.5546875" style="16" customWidth="1"/>
    <col min="4276" max="4276" width="12.109375" style="16" customWidth="1"/>
    <col min="4277" max="4277" width="13" style="16" customWidth="1"/>
    <col min="4278" max="4278" width="12.33203125" style="16" customWidth="1"/>
    <col min="4279" max="4279" width="11.88671875" style="16" customWidth="1"/>
    <col min="4280" max="4280" width="10.44140625" style="16" customWidth="1"/>
    <col min="4281" max="4281" width="10.88671875" style="16" customWidth="1"/>
    <col min="4282" max="4282" width="11.5546875" style="16" customWidth="1"/>
    <col min="4283" max="4283" width="11.88671875" style="16" customWidth="1"/>
    <col min="4284" max="4284" width="12.33203125" style="16" customWidth="1"/>
    <col min="4285" max="4285" width="12.109375" style="16" customWidth="1"/>
    <col min="4286" max="4286" width="10.88671875" style="16" customWidth="1"/>
    <col min="4287" max="4287" width="11.6640625" style="16" customWidth="1"/>
    <col min="4288" max="4288" width="11.88671875" style="16" customWidth="1"/>
    <col min="4289" max="4289" width="12" style="16" customWidth="1"/>
    <col min="4290" max="4290" width="12.44140625" style="16" customWidth="1"/>
    <col min="4291" max="4291" width="12.109375" style="16" customWidth="1"/>
    <col min="4292" max="4292" width="10.88671875" style="16" customWidth="1"/>
    <col min="4293" max="4293" width="11.6640625" style="16" customWidth="1"/>
    <col min="4294" max="4294" width="11.88671875" style="16" customWidth="1"/>
    <col min="4295" max="4295" width="12" style="16" customWidth="1"/>
    <col min="4296" max="4296" width="12.44140625" style="16" customWidth="1"/>
    <col min="4297" max="4521" width="11.44140625" style="16"/>
    <col min="4522" max="4522" width="22.44140625" style="16" bestFit="1" customWidth="1"/>
    <col min="4523" max="4523" width="11.88671875" style="16" customWidth="1"/>
    <col min="4524" max="4524" width="11" style="16" customWidth="1"/>
    <col min="4525" max="4525" width="10.44140625" style="16" customWidth="1"/>
    <col min="4526" max="4526" width="12.5546875" style="16" customWidth="1"/>
    <col min="4527" max="4527" width="11.88671875" style="16" customWidth="1"/>
    <col min="4528" max="4528" width="13.33203125" style="16" customWidth="1"/>
    <col min="4529" max="4529" width="12.6640625" style="16" customWidth="1"/>
    <col min="4530" max="4530" width="11.109375" style="16" customWidth="1"/>
    <col min="4531" max="4531" width="11.5546875" style="16" customWidth="1"/>
    <col min="4532" max="4532" width="12.109375" style="16" customWidth="1"/>
    <col min="4533" max="4533" width="13" style="16" customWidth="1"/>
    <col min="4534" max="4534" width="12.33203125" style="16" customWidth="1"/>
    <col min="4535" max="4535" width="11.88671875" style="16" customWidth="1"/>
    <col min="4536" max="4536" width="10.44140625" style="16" customWidth="1"/>
    <col min="4537" max="4537" width="10.88671875" style="16" customWidth="1"/>
    <col min="4538" max="4538" width="11.5546875" style="16" customWidth="1"/>
    <col min="4539" max="4539" width="11.88671875" style="16" customWidth="1"/>
    <col min="4540" max="4540" width="12.33203125" style="16" customWidth="1"/>
    <col min="4541" max="4541" width="12.109375" style="16" customWidth="1"/>
    <col min="4542" max="4542" width="10.88671875" style="16" customWidth="1"/>
    <col min="4543" max="4543" width="11.6640625" style="16" customWidth="1"/>
    <col min="4544" max="4544" width="11.88671875" style="16" customWidth="1"/>
    <col min="4545" max="4545" width="12" style="16" customWidth="1"/>
    <col min="4546" max="4546" width="12.44140625" style="16" customWidth="1"/>
    <col min="4547" max="4547" width="12.109375" style="16" customWidth="1"/>
    <col min="4548" max="4548" width="10.88671875" style="16" customWidth="1"/>
    <col min="4549" max="4549" width="11.6640625" style="16" customWidth="1"/>
    <col min="4550" max="4550" width="11.88671875" style="16" customWidth="1"/>
    <col min="4551" max="4551" width="12" style="16" customWidth="1"/>
    <col min="4552" max="4552" width="12.44140625" style="16" customWidth="1"/>
    <col min="4553" max="4777" width="11.44140625" style="16"/>
    <col min="4778" max="4778" width="22.44140625" style="16" bestFit="1" customWidth="1"/>
    <col min="4779" max="4779" width="11.88671875" style="16" customWidth="1"/>
    <col min="4780" max="4780" width="11" style="16" customWidth="1"/>
    <col min="4781" max="4781" width="10.44140625" style="16" customWidth="1"/>
    <col min="4782" max="4782" width="12.5546875" style="16" customWidth="1"/>
    <col min="4783" max="4783" width="11.88671875" style="16" customWidth="1"/>
    <col min="4784" max="4784" width="13.33203125" style="16" customWidth="1"/>
    <col min="4785" max="4785" width="12.6640625" style="16" customWidth="1"/>
    <col min="4786" max="4786" width="11.109375" style="16" customWidth="1"/>
    <col min="4787" max="4787" width="11.5546875" style="16" customWidth="1"/>
    <col min="4788" max="4788" width="12.109375" style="16" customWidth="1"/>
    <col min="4789" max="4789" width="13" style="16" customWidth="1"/>
    <col min="4790" max="4790" width="12.33203125" style="16" customWidth="1"/>
    <col min="4791" max="4791" width="11.88671875" style="16" customWidth="1"/>
    <col min="4792" max="4792" width="10.44140625" style="16" customWidth="1"/>
    <col min="4793" max="4793" width="10.88671875" style="16" customWidth="1"/>
    <col min="4794" max="4794" width="11.5546875" style="16" customWidth="1"/>
    <col min="4795" max="4795" width="11.88671875" style="16" customWidth="1"/>
    <col min="4796" max="4796" width="12.33203125" style="16" customWidth="1"/>
    <col min="4797" max="4797" width="12.109375" style="16" customWidth="1"/>
    <col min="4798" max="4798" width="10.88671875" style="16" customWidth="1"/>
    <col min="4799" max="4799" width="11.6640625" style="16" customWidth="1"/>
    <col min="4800" max="4800" width="11.88671875" style="16" customWidth="1"/>
    <col min="4801" max="4801" width="12" style="16" customWidth="1"/>
    <col min="4802" max="4802" width="12.44140625" style="16" customWidth="1"/>
    <col min="4803" max="4803" width="12.109375" style="16" customWidth="1"/>
    <col min="4804" max="4804" width="10.88671875" style="16" customWidth="1"/>
    <col min="4805" max="4805" width="11.6640625" style="16" customWidth="1"/>
    <col min="4806" max="4806" width="11.88671875" style="16" customWidth="1"/>
    <col min="4807" max="4807" width="12" style="16" customWidth="1"/>
    <col min="4808" max="4808" width="12.44140625" style="16" customWidth="1"/>
    <col min="4809" max="5033" width="11.44140625" style="16"/>
    <col min="5034" max="5034" width="22.44140625" style="16" bestFit="1" customWidth="1"/>
    <col min="5035" max="5035" width="11.88671875" style="16" customWidth="1"/>
    <col min="5036" max="5036" width="11" style="16" customWidth="1"/>
    <col min="5037" max="5037" width="10.44140625" style="16" customWidth="1"/>
    <col min="5038" max="5038" width="12.5546875" style="16" customWidth="1"/>
    <col min="5039" max="5039" width="11.88671875" style="16" customWidth="1"/>
    <col min="5040" max="5040" width="13.33203125" style="16" customWidth="1"/>
    <col min="5041" max="5041" width="12.6640625" style="16" customWidth="1"/>
    <col min="5042" max="5042" width="11.109375" style="16" customWidth="1"/>
    <col min="5043" max="5043" width="11.5546875" style="16" customWidth="1"/>
    <col min="5044" max="5044" width="12.109375" style="16" customWidth="1"/>
    <col min="5045" max="5045" width="13" style="16" customWidth="1"/>
    <col min="5046" max="5046" width="12.33203125" style="16" customWidth="1"/>
    <col min="5047" max="5047" width="11.88671875" style="16" customWidth="1"/>
    <col min="5048" max="5048" width="10.44140625" style="16" customWidth="1"/>
    <col min="5049" max="5049" width="10.88671875" style="16" customWidth="1"/>
    <col min="5050" max="5050" width="11.5546875" style="16" customWidth="1"/>
    <col min="5051" max="5051" width="11.88671875" style="16" customWidth="1"/>
    <col min="5052" max="5052" width="12.33203125" style="16" customWidth="1"/>
    <col min="5053" max="5053" width="12.109375" style="16" customWidth="1"/>
    <col min="5054" max="5054" width="10.88671875" style="16" customWidth="1"/>
    <col min="5055" max="5055" width="11.6640625" style="16" customWidth="1"/>
    <col min="5056" max="5056" width="11.88671875" style="16" customWidth="1"/>
    <col min="5057" max="5057" width="12" style="16" customWidth="1"/>
    <col min="5058" max="5058" width="12.44140625" style="16" customWidth="1"/>
    <col min="5059" max="5059" width="12.109375" style="16" customWidth="1"/>
    <col min="5060" max="5060" width="10.88671875" style="16" customWidth="1"/>
    <col min="5061" max="5061" width="11.6640625" style="16" customWidth="1"/>
    <col min="5062" max="5062" width="11.88671875" style="16" customWidth="1"/>
    <col min="5063" max="5063" width="12" style="16" customWidth="1"/>
    <col min="5064" max="5064" width="12.44140625" style="16" customWidth="1"/>
    <col min="5065" max="5289" width="11.44140625" style="16"/>
    <col min="5290" max="5290" width="22.44140625" style="16" bestFit="1" customWidth="1"/>
    <col min="5291" max="5291" width="11.88671875" style="16" customWidth="1"/>
    <col min="5292" max="5292" width="11" style="16" customWidth="1"/>
    <col min="5293" max="5293" width="10.44140625" style="16" customWidth="1"/>
    <col min="5294" max="5294" width="12.5546875" style="16" customWidth="1"/>
    <col min="5295" max="5295" width="11.88671875" style="16" customWidth="1"/>
    <col min="5296" max="5296" width="13.33203125" style="16" customWidth="1"/>
    <col min="5297" max="5297" width="12.6640625" style="16" customWidth="1"/>
    <col min="5298" max="5298" width="11.109375" style="16" customWidth="1"/>
    <col min="5299" max="5299" width="11.5546875" style="16" customWidth="1"/>
    <col min="5300" max="5300" width="12.109375" style="16" customWidth="1"/>
    <col min="5301" max="5301" width="13" style="16" customWidth="1"/>
    <col min="5302" max="5302" width="12.33203125" style="16" customWidth="1"/>
    <col min="5303" max="5303" width="11.88671875" style="16" customWidth="1"/>
    <col min="5304" max="5304" width="10.44140625" style="16" customWidth="1"/>
    <col min="5305" max="5305" width="10.88671875" style="16" customWidth="1"/>
    <col min="5306" max="5306" width="11.5546875" style="16" customWidth="1"/>
    <col min="5307" max="5307" width="11.88671875" style="16" customWidth="1"/>
    <col min="5308" max="5308" width="12.33203125" style="16" customWidth="1"/>
    <col min="5309" max="5309" width="12.109375" style="16" customWidth="1"/>
    <col min="5310" max="5310" width="10.88671875" style="16" customWidth="1"/>
    <col min="5311" max="5311" width="11.6640625" style="16" customWidth="1"/>
    <col min="5312" max="5312" width="11.88671875" style="16" customWidth="1"/>
    <col min="5313" max="5313" width="12" style="16" customWidth="1"/>
    <col min="5314" max="5314" width="12.44140625" style="16" customWidth="1"/>
    <col min="5315" max="5315" width="12.109375" style="16" customWidth="1"/>
    <col min="5316" max="5316" width="10.88671875" style="16" customWidth="1"/>
    <col min="5317" max="5317" width="11.6640625" style="16" customWidth="1"/>
    <col min="5318" max="5318" width="11.88671875" style="16" customWidth="1"/>
    <col min="5319" max="5319" width="12" style="16" customWidth="1"/>
    <col min="5320" max="5320" width="12.44140625" style="16" customWidth="1"/>
    <col min="5321" max="5545" width="11.44140625" style="16"/>
    <col min="5546" max="5546" width="22.44140625" style="16" bestFit="1" customWidth="1"/>
    <col min="5547" max="5547" width="11.88671875" style="16" customWidth="1"/>
    <col min="5548" max="5548" width="11" style="16" customWidth="1"/>
    <col min="5549" max="5549" width="10.44140625" style="16" customWidth="1"/>
    <col min="5550" max="5550" width="12.5546875" style="16" customWidth="1"/>
    <col min="5551" max="5551" width="11.88671875" style="16" customWidth="1"/>
    <col min="5552" max="5552" width="13.33203125" style="16" customWidth="1"/>
    <col min="5553" max="5553" width="12.6640625" style="16" customWidth="1"/>
    <col min="5554" max="5554" width="11.109375" style="16" customWidth="1"/>
    <col min="5555" max="5555" width="11.5546875" style="16" customWidth="1"/>
    <col min="5556" max="5556" width="12.109375" style="16" customWidth="1"/>
    <col min="5557" max="5557" width="13" style="16" customWidth="1"/>
    <col min="5558" max="5558" width="12.33203125" style="16" customWidth="1"/>
    <col min="5559" max="5559" width="11.88671875" style="16" customWidth="1"/>
    <col min="5560" max="5560" width="10.44140625" style="16" customWidth="1"/>
    <col min="5561" max="5561" width="10.88671875" style="16" customWidth="1"/>
    <col min="5562" max="5562" width="11.5546875" style="16" customWidth="1"/>
    <col min="5563" max="5563" width="11.88671875" style="16" customWidth="1"/>
    <col min="5564" max="5564" width="12.33203125" style="16" customWidth="1"/>
    <col min="5565" max="5565" width="12.109375" style="16" customWidth="1"/>
    <col min="5566" max="5566" width="10.88671875" style="16" customWidth="1"/>
    <col min="5567" max="5567" width="11.6640625" style="16" customWidth="1"/>
    <col min="5568" max="5568" width="11.88671875" style="16" customWidth="1"/>
    <col min="5569" max="5569" width="12" style="16" customWidth="1"/>
    <col min="5570" max="5570" width="12.44140625" style="16" customWidth="1"/>
    <col min="5571" max="5571" width="12.109375" style="16" customWidth="1"/>
    <col min="5572" max="5572" width="10.88671875" style="16" customWidth="1"/>
    <col min="5573" max="5573" width="11.6640625" style="16" customWidth="1"/>
    <col min="5574" max="5574" width="11.88671875" style="16" customWidth="1"/>
    <col min="5575" max="5575" width="12" style="16" customWidth="1"/>
    <col min="5576" max="5576" width="12.44140625" style="16" customWidth="1"/>
    <col min="5577" max="5801" width="11.44140625" style="16"/>
    <col min="5802" max="5802" width="22.44140625" style="16" bestFit="1" customWidth="1"/>
    <col min="5803" max="5803" width="11.88671875" style="16" customWidth="1"/>
    <col min="5804" max="5804" width="11" style="16" customWidth="1"/>
    <col min="5805" max="5805" width="10.44140625" style="16" customWidth="1"/>
    <col min="5806" max="5806" width="12.5546875" style="16" customWidth="1"/>
    <col min="5807" max="5807" width="11.88671875" style="16" customWidth="1"/>
    <col min="5808" max="5808" width="13.33203125" style="16" customWidth="1"/>
    <col min="5809" max="5809" width="12.6640625" style="16" customWidth="1"/>
    <col min="5810" max="5810" width="11.109375" style="16" customWidth="1"/>
    <col min="5811" max="5811" width="11.5546875" style="16" customWidth="1"/>
    <col min="5812" max="5812" width="12.109375" style="16" customWidth="1"/>
    <col min="5813" max="5813" width="13" style="16" customWidth="1"/>
    <col min="5814" max="5814" width="12.33203125" style="16" customWidth="1"/>
    <col min="5815" max="5815" width="11.88671875" style="16" customWidth="1"/>
    <col min="5816" max="5816" width="10.44140625" style="16" customWidth="1"/>
    <col min="5817" max="5817" width="10.88671875" style="16" customWidth="1"/>
    <col min="5818" max="5818" width="11.5546875" style="16" customWidth="1"/>
    <col min="5819" max="5819" width="11.88671875" style="16" customWidth="1"/>
    <col min="5820" max="5820" width="12.33203125" style="16" customWidth="1"/>
    <col min="5821" max="5821" width="12.109375" style="16" customWidth="1"/>
    <col min="5822" max="5822" width="10.88671875" style="16" customWidth="1"/>
    <col min="5823" max="5823" width="11.6640625" style="16" customWidth="1"/>
    <col min="5824" max="5824" width="11.88671875" style="16" customWidth="1"/>
    <col min="5825" max="5825" width="12" style="16" customWidth="1"/>
    <col min="5826" max="5826" width="12.44140625" style="16" customWidth="1"/>
    <col min="5827" max="5827" width="12.109375" style="16" customWidth="1"/>
    <col min="5828" max="5828" width="10.88671875" style="16" customWidth="1"/>
    <col min="5829" max="5829" width="11.6640625" style="16" customWidth="1"/>
    <col min="5830" max="5830" width="11.88671875" style="16" customWidth="1"/>
    <col min="5831" max="5831" width="12" style="16" customWidth="1"/>
    <col min="5832" max="5832" width="12.44140625" style="16" customWidth="1"/>
    <col min="5833" max="6057" width="11.44140625" style="16"/>
    <col min="6058" max="6058" width="22.44140625" style="16" bestFit="1" customWidth="1"/>
    <col min="6059" max="6059" width="11.88671875" style="16" customWidth="1"/>
    <col min="6060" max="6060" width="11" style="16" customWidth="1"/>
    <col min="6061" max="6061" width="10.44140625" style="16" customWidth="1"/>
    <col min="6062" max="6062" width="12.5546875" style="16" customWidth="1"/>
    <col min="6063" max="6063" width="11.88671875" style="16" customWidth="1"/>
    <col min="6064" max="6064" width="13.33203125" style="16" customWidth="1"/>
    <col min="6065" max="6065" width="12.6640625" style="16" customWidth="1"/>
    <col min="6066" max="6066" width="11.109375" style="16" customWidth="1"/>
    <col min="6067" max="6067" width="11.5546875" style="16" customWidth="1"/>
    <col min="6068" max="6068" width="12.109375" style="16" customWidth="1"/>
    <col min="6069" max="6069" width="13" style="16" customWidth="1"/>
    <col min="6070" max="6070" width="12.33203125" style="16" customWidth="1"/>
    <col min="6071" max="6071" width="11.88671875" style="16" customWidth="1"/>
    <col min="6072" max="6072" width="10.44140625" style="16" customWidth="1"/>
    <col min="6073" max="6073" width="10.88671875" style="16" customWidth="1"/>
    <col min="6074" max="6074" width="11.5546875" style="16" customWidth="1"/>
    <col min="6075" max="6075" width="11.88671875" style="16" customWidth="1"/>
    <col min="6076" max="6076" width="12.33203125" style="16" customWidth="1"/>
    <col min="6077" max="6077" width="12.109375" style="16" customWidth="1"/>
    <col min="6078" max="6078" width="10.88671875" style="16" customWidth="1"/>
    <col min="6079" max="6079" width="11.6640625" style="16" customWidth="1"/>
    <col min="6080" max="6080" width="11.88671875" style="16" customWidth="1"/>
    <col min="6081" max="6081" width="12" style="16" customWidth="1"/>
    <col min="6082" max="6082" width="12.44140625" style="16" customWidth="1"/>
    <col min="6083" max="6083" width="12.109375" style="16" customWidth="1"/>
    <col min="6084" max="6084" width="10.88671875" style="16" customWidth="1"/>
    <col min="6085" max="6085" width="11.6640625" style="16" customWidth="1"/>
    <col min="6086" max="6086" width="11.88671875" style="16" customWidth="1"/>
    <col min="6087" max="6087" width="12" style="16" customWidth="1"/>
    <col min="6088" max="6088" width="12.44140625" style="16" customWidth="1"/>
    <col min="6089" max="6313" width="11.44140625" style="16"/>
    <col min="6314" max="6314" width="22.44140625" style="16" bestFit="1" customWidth="1"/>
    <col min="6315" max="6315" width="11.88671875" style="16" customWidth="1"/>
    <col min="6316" max="6316" width="11" style="16" customWidth="1"/>
    <col min="6317" max="6317" width="10.44140625" style="16" customWidth="1"/>
    <col min="6318" max="6318" width="12.5546875" style="16" customWidth="1"/>
    <col min="6319" max="6319" width="11.88671875" style="16" customWidth="1"/>
    <col min="6320" max="6320" width="13.33203125" style="16" customWidth="1"/>
    <col min="6321" max="6321" width="12.6640625" style="16" customWidth="1"/>
    <col min="6322" max="6322" width="11.109375" style="16" customWidth="1"/>
    <col min="6323" max="6323" width="11.5546875" style="16" customWidth="1"/>
    <col min="6324" max="6324" width="12.109375" style="16" customWidth="1"/>
    <col min="6325" max="6325" width="13" style="16" customWidth="1"/>
    <col min="6326" max="6326" width="12.33203125" style="16" customWidth="1"/>
    <col min="6327" max="6327" width="11.88671875" style="16" customWidth="1"/>
    <col min="6328" max="6328" width="10.44140625" style="16" customWidth="1"/>
    <col min="6329" max="6329" width="10.88671875" style="16" customWidth="1"/>
    <col min="6330" max="6330" width="11.5546875" style="16" customWidth="1"/>
    <col min="6331" max="6331" width="11.88671875" style="16" customWidth="1"/>
    <col min="6332" max="6332" width="12.33203125" style="16" customWidth="1"/>
    <col min="6333" max="6333" width="12.109375" style="16" customWidth="1"/>
    <col min="6334" max="6334" width="10.88671875" style="16" customWidth="1"/>
    <col min="6335" max="6335" width="11.6640625" style="16" customWidth="1"/>
    <col min="6336" max="6336" width="11.88671875" style="16" customWidth="1"/>
    <col min="6337" max="6337" width="12" style="16" customWidth="1"/>
    <col min="6338" max="6338" width="12.44140625" style="16" customWidth="1"/>
    <col min="6339" max="6339" width="12.109375" style="16" customWidth="1"/>
    <col min="6340" max="6340" width="10.88671875" style="16" customWidth="1"/>
    <col min="6341" max="6341" width="11.6640625" style="16" customWidth="1"/>
    <col min="6342" max="6342" width="11.88671875" style="16" customWidth="1"/>
    <col min="6343" max="6343" width="12" style="16" customWidth="1"/>
    <col min="6344" max="6344" width="12.44140625" style="16" customWidth="1"/>
    <col min="6345" max="6569" width="11.44140625" style="16"/>
    <col min="6570" max="6570" width="22.44140625" style="16" bestFit="1" customWidth="1"/>
    <col min="6571" max="6571" width="11.88671875" style="16" customWidth="1"/>
    <col min="6572" max="6572" width="11" style="16" customWidth="1"/>
    <col min="6573" max="6573" width="10.44140625" style="16" customWidth="1"/>
    <col min="6574" max="6574" width="12.5546875" style="16" customWidth="1"/>
    <col min="6575" max="6575" width="11.88671875" style="16" customWidth="1"/>
    <col min="6576" max="6576" width="13.33203125" style="16" customWidth="1"/>
    <col min="6577" max="6577" width="12.6640625" style="16" customWidth="1"/>
    <col min="6578" max="6578" width="11.109375" style="16" customWidth="1"/>
    <col min="6579" max="6579" width="11.5546875" style="16" customWidth="1"/>
    <col min="6580" max="6580" width="12.109375" style="16" customWidth="1"/>
    <col min="6581" max="6581" width="13" style="16" customWidth="1"/>
    <col min="6582" max="6582" width="12.33203125" style="16" customWidth="1"/>
    <col min="6583" max="6583" width="11.88671875" style="16" customWidth="1"/>
    <col min="6584" max="6584" width="10.44140625" style="16" customWidth="1"/>
    <col min="6585" max="6585" width="10.88671875" style="16" customWidth="1"/>
    <col min="6586" max="6586" width="11.5546875" style="16" customWidth="1"/>
    <col min="6587" max="6587" width="11.88671875" style="16" customWidth="1"/>
    <col min="6588" max="6588" width="12.33203125" style="16" customWidth="1"/>
    <col min="6589" max="6589" width="12.109375" style="16" customWidth="1"/>
    <col min="6590" max="6590" width="10.88671875" style="16" customWidth="1"/>
    <col min="6591" max="6591" width="11.6640625" style="16" customWidth="1"/>
    <col min="6592" max="6592" width="11.88671875" style="16" customWidth="1"/>
    <col min="6593" max="6593" width="12" style="16" customWidth="1"/>
    <col min="6594" max="6594" width="12.44140625" style="16" customWidth="1"/>
    <col min="6595" max="6595" width="12.109375" style="16" customWidth="1"/>
    <col min="6596" max="6596" width="10.88671875" style="16" customWidth="1"/>
    <col min="6597" max="6597" width="11.6640625" style="16" customWidth="1"/>
    <col min="6598" max="6598" width="11.88671875" style="16" customWidth="1"/>
    <col min="6599" max="6599" width="12" style="16" customWidth="1"/>
    <col min="6600" max="6600" width="12.44140625" style="16" customWidth="1"/>
    <col min="6601" max="6825" width="11.44140625" style="16"/>
    <col min="6826" max="6826" width="22.44140625" style="16" bestFit="1" customWidth="1"/>
    <col min="6827" max="6827" width="11.88671875" style="16" customWidth="1"/>
    <col min="6828" max="6828" width="11" style="16" customWidth="1"/>
    <col min="6829" max="6829" width="10.44140625" style="16" customWidth="1"/>
    <col min="6830" max="6830" width="12.5546875" style="16" customWidth="1"/>
    <col min="6831" max="6831" width="11.88671875" style="16" customWidth="1"/>
    <col min="6832" max="6832" width="13.33203125" style="16" customWidth="1"/>
    <col min="6833" max="6833" width="12.6640625" style="16" customWidth="1"/>
    <col min="6834" max="6834" width="11.109375" style="16" customWidth="1"/>
    <col min="6835" max="6835" width="11.5546875" style="16" customWidth="1"/>
    <col min="6836" max="6836" width="12.109375" style="16" customWidth="1"/>
    <col min="6837" max="6837" width="13" style="16" customWidth="1"/>
    <col min="6838" max="6838" width="12.33203125" style="16" customWidth="1"/>
    <col min="6839" max="6839" width="11.88671875" style="16" customWidth="1"/>
    <col min="6840" max="6840" width="10.44140625" style="16" customWidth="1"/>
    <col min="6841" max="6841" width="10.88671875" style="16" customWidth="1"/>
    <col min="6842" max="6842" width="11.5546875" style="16" customWidth="1"/>
    <col min="6843" max="6843" width="11.88671875" style="16" customWidth="1"/>
    <col min="6844" max="6844" width="12.33203125" style="16" customWidth="1"/>
    <col min="6845" max="6845" width="12.109375" style="16" customWidth="1"/>
    <col min="6846" max="6846" width="10.88671875" style="16" customWidth="1"/>
    <col min="6847" max="6847" width="11.6640625" style="16" customWidth="1"/>
    <col min="6848" max="6848" width="11.88671875" style="16" customWidth="1"/>
    <col min="6849" max="6849" width="12" style="16" customWidth="1"/>
    <col min="6850" max="6850" width="12.44140625" style="16" customWidth="1"/>
    <col min="6851" max="6851" width="12.109375" style="16" customWidth="1"/>
    <col min="6852" max="6852" width="10.88671875" style="16" customWidth="1"/>
    <col min="6853" max="6853" width="11.6640625" style="16" customWidth="1"/>
    <col min="6854" max="6854" width="11.88671875" style="16" customWidth="1"/>
    <col min="6855" max="6855" width="12" style="16" customWidth="1"/>
    <col min="6856" max="6856" width="12.44140625" style="16" customWidth="1"/>
    <col min="6857" max="7081" width="11.44140625" style="16"/>
    <col min="7082" max="7082" width="22.44140625" style="16" bestFit="1" customWidth="1"/>
    <col min="7083" max="7083" width="11.88671875" style="16" customWidth="1"/>
    <col min="7084" max="7084" width="11" style="16" customWidth="1"/>
    <col min="7085" max="7085" width="10.44140625" style="16" customWidth="1"/>
    <col min="7086" max="7086" width="12.5546875" style="16" customWidth="1"/>
    <col min="7087" max="7087" width="11.88671875" style="16" customWidth="1"/>
    <col min="7088" max="7088" width="13.33203125" style="16" customWidth="1"/>
    <col min="7089" max="7089" width="12.6640625" style="16" customWidth="1"/>
    <col min="7090" max="7090" width="11.109375" style="16" customWidth="1"/>
    <col min="7091" max="7091" width="11.5546875" style="16" customWidth="1"/>
    <col min="7092" max="7092" width="12.109375" style="16" customWidth="1"/>
    <col min="7093" max="7093" width="13" style="16" customWidth="1"/>
    <col min="7094" max="7094" width="12.33203125" style="16" customWidth="1"/>
    <col min="7095" max="7095" width="11.88671875" style="16" customWidth="1"/>
    <col min="7096" max="7096" width="10.44140625" style="16" customWidth="1"/>
    <col min="7097" max="7097" width="10.88671875" style="16" customWidth="1"/>
    <col min="7098" max="7098" width="11.5546875" style="16" customWidth="1"/>
    <col min="7099" max="7099" width="11.88671875" style="16" customWidth="1"/>
    <col min="7100" max="7100" width="12.33203125" style="16" customWidth="1"/>
    <col min="7101" max="7101" width="12.109375" style="16" customWidth="1"/>
    <col min="7102" max="7102" width="10.88671875" style="16" customWidth="1"/>
    <col min="7103" max="7103" width="11.6640625" style="16" customWidth="1"/>
    <col min="7104" max="7104" width="11.88671875" style="16" customWidth="1"/>
    <col min="7105" max="7105" width="12" style="16" customWidth="1"/>
    <col min="7106" max="7106" width="12.44140625" style="16" customWidth="1"/>
    <col min="7107" max="7107" width="12.109375" style="16" customWidth="1"/>
    <col min="7108" max="7108" width="10.88671875" style="16" customWidth="1"/>
    <col min="7109" max="7109" width="11.6640625" style="16" customWidth="1"/>
    <col min="7110" max="7110" width="11.88671875" style="16" customWidth="1"/>
    <col min="7111" max="7111" width="12" style="16" customWidth="1"/>
    <col min="7112" max="7112" width="12.44140625" style="16" customWidth="1"/>
    <col min="7113" max="7337" width="11.44140625" style="16"/>
    <col min="7338" max="7338" width="22.44140625" style="16" bestFit="1" customWidth="1"/>
    <col min="7339" max="7339" width="11.88671875" style="16" customWidth="1"/>
    <col min="7340" max="7340" width="11" style="16" customWidth="1"/>
    <col min="7341" max="7341" width="10.44140625" style="16" customWidth="1"/>
    <col min="7342" max="7342" width="12.5546875" style="16" customWidth="1"/>
    <col min="7343" max="7343" width="11.88671875" style="16" customWidth="1"/>
    <col min="7344" max="7344" width="13.33203125" style="16" customWidth="1"/>
    <col min="7345" max="7345" width="12.6640625" style="16" customWidth="1"/>
    <col min="7346" max="7346" width="11.109375" style="16" customWidth="1"/>
    <col min="7347" max="7347" width="11.5546875" style="16" customWidth="1"/>
    <col min="7348" max="7348" width="12.109375" style="16" customWidth="1"/>
    <col min="7349" max="7349" width="13" style="16" customWidth="1"/>
    <col min="7350" max="7350" width="12.33203125" style="16" customWidth="1"/>
    <col min="7351" max="7351" width="11.88671875" style="16" customWidth="1"/>
    <col min="7352" max="7352" width="10.44140625" style="16" customWidth="1"/>
    <col min="7353" max="7353" width="10.88671875" style="16" customWidth="1"/>
    <col min="7354" max="7354" width="11.5546875" style="16" customWidth="1"/>
    <col min="7355" max="7355" width="11.88671875" style="16" customWidth="1"/>
    <col min="7356" max="7356" width="12.33203125" style="16" customWidth="1"/>
    <col min="7357" max="7357" width="12.109375" style="16" customWidth="1"/>
    <col min="7358" max="7358" width="10.88671875" style="16" customWidth="1"/>
    <col min="7359" max="7359" width="11.6640625" style="16" customWidth="1"/>
    <col min="7360" max="7360" width="11.88671875" style="16" customWidth="1"/>
    <col min="7361" max="7361" width="12" style="16" customWidth="1"/>
    <col min="7362" max="7362" width="12.44140625" style="16" customWidth="1"/>
    <col min="7363" max="7363" width="12.109375" style="16" customWidth="1"/>
    <col min="7364" max="7364" width="10.88671875" style="16" customWidth="1"/>
    <col min="7365" max="7365" width="11.6640625" style="16" customWidth="1"/>
    <col min="7366" max="7366" width="11.88671875" style="16" customWidth="1"/>
    <col min="7367" max="7367" width="12" style="16" customWidth="1"/>
    <col min="7368" max="7368" width="12.44140625" style="16" customWidth="1"/>
    <col min="7369" max="7593" width="11.44140625" style="16"/>
    <col min="7594" max="7594" width="22.44140625" style="16" bestFit="1" customWidth="1"/>
    <col min="7595" max="7595" width="11.88671875" style="16" customWidth="1"/>
    <col min="7596" max="7596" width="11" style="16" customWidth="1"/>
    <col min="7597" max="7597" width="10.44140625" style="16" customWidth="1"/>
    <col min="7598" max="7598" width="12.5546875" style="16" customWidth="1"/>
    <col min="7599" max="7599" width="11.88671875" style="16" customWidth="1"/>
    <col min="7600" max="7600" width="13.33203125" style="16" customWidth="1"/>
    <col min="7601" max="7601" width="12.6640625" style="16" customWidth="1"/>
    <col min="7602" max="7602" width="11.109375" style="16" customWidth="1"/>
    <col min="7603" max="7603" width="11.5546875" style="16" customWidth="1"/>
    <col min="7604" max="7604" width="12.109375" style="16" customWidth="1"/>
    <col min="7605" max="7605" width="13" style="16" customWidth="1"/>
    <col min="7606" max="7606" width="12.33203125" style="16" customWidth="1"/>
    <col min="7607" max="7607" width="11.88671875" style="16" customWidth="1"/>
    <col min="7608" max="7608" width="10.44140625" style="16" customWidth="1"/>
    <col min="7609" max="7609" width="10.88671875" style="16" customWidth="1"/>
    <col min="7610" max="7610" width="11.5546875" style="16" customWidth="1"/>
    <col min="7611" max="7611" width="11.88671875" style="16" customWidth="1"/>
    <col min="7612" max="7612" width="12.33203125" style="16" customWidth="1"/>
    <col min="7613" max="7613" width="12.109375" style="16" customWidth="1"/>
    <col min="7614" max="7614" width="10.88671875" style="16" customWidth="1"/>
    <col min="7615" max="7615" width="11.6640625" style="16" customWidth="1"/>
    <col min="7616" max="7616" width="11.88671875" style="16" customWidth="1"/>
    <col min="7617" max="7617" width="12" style="16" customWidth="1"/>
    <col min="7618" max="7618" width="12.44140625" style="16" customWidth="1"/>
    <col min="7619" max="7619" width="12.109375" style="16" customWidth="1"/>
    <col min="7620" max="7620" width="10.88671875" style="16" customWidth="1"/>
    <col min="7621" max="7621" width="11.6640625" style="16" customWidth="1"/>
    <col min="7622" max="7622" width="11.88671875" style="16" customWidth="1"/>
    <col min="7623" max="7623" width="12" style="16" customWidth="1"/>
    <col min="7624" max="7624" width="12.44140625" style="16" customWidth="1"/>
    <col min="7625" max="7849" width="11.44140625" style="16"/>
    <col min="7850" max="7850" width="22.44140625" style="16" bestFit="1" customWidth="1"/>
    <col min="7851" max="7851" width="11.88671875" style="16" customWidth="1"/>
    <col min="7852" max="7852" width="11" style="16" customWidth="1"/>
    <col min="7853" max="7853" width="10.44140625" style="16" customWidth="1"/>
    <col min="7854" max="7854" width="12.5546875" style="16" customWidth="1"/>
    <col min="7855" max="7855" width="11.88671875" style="16" customWidth="1"/>
    <col min="7856" max="7856" width="13.33203125" style="16" customWidth="1"/>
    <col min="7857" max="7857" width="12.6640625" style="16" customWidth="1"/>
    <col min="7858" max="7858" width="11.109375" style="16" customWidth="1"/>
    <col min="7859" max="7859" width="11.5546875" style="16" customWidth="1"/>
    <col min="7860" max="7860" width="12.109375" style="16" customWidth="1"/>
    <col min="7861" max="7861" width="13" style="16" customWidth="1"/>
    <col min="7862" max="7862" width="12.33203125" style="16" customWidth="1"/>
    <col min="7863" max="7863" width="11.88671875" style="16" customWidth="1"/>
    <col min="7864" max="7864" width="10.44140625" style="16" customWidth="1"/>
    <col min="7865" max="7865" width="10.88671875" style="16" customWidth="1"/>
    <col min="7866" max="7866" width="11.5546875" style="16" customWidth="1"/>
    <col min="7867" max="7867" width="11.88671875" style="16" customWidth="1"/>
    <col min="7868" max="7868" width="12.33203125" style="16" customWidth="1"/>
    <col min="7869" max="7869" width="12.109375" style="16" customWidth="1"/>
    <col min="7870" max="7870" width="10.88671875" style="16" customWidth="1"/>
    <col min="7871" max="7871" width="11.6640625" style="16" customWidth="1"/>
    <col min="7872" max="7872" width="11.88671875" style="16" customWidth="1"/>
    <col min="7873" max="7873" width="12" style="16" customWidth="1"/>
    <col min="7874" max="7874" width="12.44140625" style="16" customWidth="1"/>
    <col min="7875" max="7875" width="12.109375" style="16" customWidth="1"/>
    <col min="7876" max="7876" width="10.88671875" style="16" customWidth="1"/>
    <col min="7877" max="7877" width="11.6640625" style="16" customWidth="1"/>
    <col min="7878" max="7878" width="11.88671875" style="16" customWidth="1"/>
    <col min="7879" max="7879" width="12" style="16" customWidth="1"/>
    <col min="7880" max="7880" width="12.44140625" style="16" customWidth="1"/>
    <col min="7881" max="8105" width="11.44140625" style="16"/>
    <col min="8106" max="8106" width="22.44140625" style="16" bestFit="1" customWidth="1"/>
    <col min="8107" max="8107" width="11.88671875" style="16" customWidth="1"/>
    <col min="8108" max="8108" width="11" style="16" customWidth="1"/>
    <col min="8109" max="8109" width="10.44140625" style="16" customWidth="1"/>
    <col min="8110" max="8110" width="12.5546875" style="16" customWidth="1"/>
    <col min="8111" max="8111" width="11.88671875" style="16" customWidth="1"/>
    <col min="8112" max="8112" width="13.33203125" style="16" customWidth="1"/>
    <col min="8113" max="8113" width="12.6640625" style="16" customWidth="1"/>
    <col min="8114" max="8114" width="11.109375" style="16" customWidth="1"/>
    <col min="8115" max="8115" width="11.5546875" style="16" customWidth="1"/>
    <col min="8116" max="8116" width="12.109375" style="16" customWidth="1"/>
    <col min="8117" max="8117" width="13" style="16" customWidth="1"/>
    <col min="8118" max="8118" width="12.33203125" style="16" customWidth="1"/>
    <col min="8119" max="8119" width="11.88671875" style="16" customWidth="1"/>
    <col min="8120" max="8120" width="10.44140625" style="16" customWidth="1"/>
    <col min="8121" max="8121" width="10.88671875" style="16" customWidth="1"/>
    <col min="8122" max="8122" width="11.5546875" style="16" customWidth="1"/>
    <col min="8123" max="8123" width="11.88671875" style="16" customWidth="1"/>
    <col min="8124" max="8124" width="12.33203125" style="16" customWidth="1"/>
    <col min="8125" max="8125" width="12.109375" style="16" customWidth="1"/>
    <col min="8126" max="8126" width="10.88671875" style="16" customWidth="1"/>
    <col min="8127" max="8127" width="11.6640625" style="16" customWidth="1"/>
    <col min="8128" max="8128" width="11.88671875" style="16" customWidth="1"/>
    <col min="8129" max="8129" width="12" style="16" customWidth="1"/>
    <col min="8130" max="8130" width="12.44140625" style="16" customWidth="1"/>
    <col min="8131" max="8131" width="12.109375" style="16" customWidth="1"/>
    <col min="8132" max="8132" width="10.88671875" style="16" customWidth="1"/>
    <col min="8133" max="8133" width="11.6640625" style="16" customWidth="1"/>
    <col min="8134" max="8134" width="11.88671875" style="16" customWidth="1"/>
    <col min="8135" max="8135" width="12" style="16" customWidth="1"/>
    <col min="8136" max="8136" width="12.44140625" style="16" customWidth="1"/>
    <col min="8137" max="8361" width="11.44140625" style="16"/>
    <col min="8362" max="8362" width="22.44140625" style="16" bestFit="1" customWidth="1"/>
    <col min="8363" max="8363" width="11.88671875" style="16" customWidth="1"/>
    <col min="8364" max="8364" width="11" style="16" customWidth="1"/>
    <col min="8365" max="8365" width="10.44140625" style="16" customWidth="1"/>
    <col min="8366" max="8366" width="12.5546875" style="16" customWidth="1"/>
    <col min="8367" max="8367" width="11.88671875" style="16" customWidth="1"/>
    <col min="8368" max="8368" width="13.33203125" style="16" customWidth="1"/>
    <col min="8369" max="8369" width="12.6640625" style="16" customWidth="1"/>
    <col min="8370" max="8370" width="11.109375" style="16" customWidth="1"/>
    <col min="8371" max="8371" width="11.5546875" style="16" customWidth="1"/>
    <col min="8372" max="8372" width="12.109375" style="16" customWidth="1"/>
    <col min="8373" max="8373" width="13" style="16" customWidth="1"/>
    <col min="8374" max="8374" width="12.33203125" style="16" customWidth="1"/>
    <col min="8375" max="8375" width="11.88671875" style="16" customWidth="1"/>
    <col min="8376" max="8376" width="10.44140625" style="16" customWidth="1"/>
    <col min="8377" max="8377" width="10.88671875" style="16" customWidth="1"/>
    <col min="8378" max="8378" width="11.5546875" style="16" customWidth="1"/>
    <col min="8379" max="8379" width="11.88671875" style="16" customWidth="1"/>
    <col min="8380" max="8380" width="12.33203125" style="16" customWidth="1"/>
    <col min="8381" max="8381" width="12.109375" style="16" customWidth="1"/>
    <col min="8382" max="8382" width="10.88671875" style="16" customWidth="1"/>
    <col min="8383" max="8383" width="11.6640625" style="16" customWidth="1"/>
    <col min="8384" max="8384" width="11.88671875" style="16" customWidth="1"/>
    <col min="8385" max="8385" width="12" style="16" customWidth="1"/>
    <col min="8386" max="8386" width="12.44140625" style="16" customWidth="1"/>
    <col min="8387" max="8387" width="12.109375" style="16" customWidth="1"/>
    <col min="8388" max="8388" width="10.88671875" style="16" customWidth="1"/>
    <col min="8389" max="8389" width="11.6640625" style="16" customWidth="1"/>
    <col min="8390" max="8390" width="11.88671875" style="16" customWidth="1"/>
    <col min="8391" max="8391" width="12" style="16" customWidth="1"/>
    <col min="8392" max="8392" width="12.44140625" style="16" customWidth="1"/>
    <col min="8393" max="8617" width="11.44140625" style="16"/>
    <col min="8618" max="8618" width="22.44140625" style="16" bestFit="1" customWidth="1"/>
    <col min="8619" max="8619" width="11.88671875" style="16" customWidth="1"/>
    <col min="8620" max="8620" width="11" style="16" customWidth="1"/>
    <col min="8621" max="8621" width="10.44140625" style="16" customWidth="1"/>
    <col min="8622" max="8622" width="12.5546875" style="16" customWidth="1"/>
    <col min="8623" max="8623" width="11.88671875" style="16" customWidth="1"/>
    <col min="8624" max="8624" width="13.33203125" style="16" customWidth="1"/>
    <col min="8625" max="8625" width="12.6640625" style="16" customWidth="1"/>
    <col min="8626" max="8626" width="11.109375" style="16" customWidth="1"/>
    <col min="8627" max="8627" width="11.5546875" style="16" customWidth="1"/>
    <col min="8628" max="8628" width="12.109375" style="16" customWidth="1"/>
    <col min="8629" max="8629" width="13" style="16" customWidth="1"/>
    <col min="8630" max="8630" width="12.33203125" style="16" customWidth="1"/>
    <col min="8631" max="8631" width="11.88671875" style="16" customWidth="1"/>
    <col min="8632" max="8632" width="10.44140625" style="16" customWidth="1"/>
    <col min="8633" max="8633" width="10.88671875" style="16" customWidth="1"/>
    <col min="8634" max="8634" width="11.5546875" style="16" customWidth="1"/>
    <col min="8635" max="8635" width="11.88671875" style="16" customWidth="1"/>
    <col min="8636" max="8636" width="12.33203125" style="16" customWidth="1"/>
    <col min="8637" max="8637" width="12.109375" style="16" customWidth="1"/>
    <col min="8638" max="8638" width="10.88671875" style="16" customWidth="1"/>
    <col min="8639" max="8639" width="11.6640625" style="16" customWidth="1"/>
    <col min="8640" max="8640" width="11.88671875" style="16" customWidth="1"/>
    <col min="8641" max="8641" width="12" style="16" customWidth="1"/>
    <col min="8642" max="8642" width="12.44140625" style="16" customWidth="1"/>
    <col min="8643" max="8643" width="12.109375" style="16" customWidth="1"/>
    <col min="8644" max="8644" width="10.88671875" style="16" customWidth="1"/>
    <col min="8645" max="8645" width="11.6640625" style="16" customWidth="1"/>
    <col min="8646" max="8646" width="11.88671875" style="16" customWidth="1"/>
    <col min="8647" max="8647" width="12" style="16" customWidth="1"/>
    <col min="8648" max="8648" width="12.44140625" style="16" customWidth="1"/>
    <col min="8649" max="8873" width="11.44140625" style="16"/>
    <col min="8874" max="8874" width="22.44140625" style="16" bestFit="1" customWidth="1"/>
    <col min="8875" max="8875" width="11.88671875" style="16" customWidth="1"/>
    <col min="8876" max="8876" width="11" style="16" customWidth="1"/>
    <col min="8877" max="8877" width="10.44140625" style="16" customWidth="1"/>
    <col min="8878" max="8878" width="12.5546875" style="16" customWidth="1"/>
    <col min="8879" max="8879" width="11.88671875" style="16" customWidth="1"/>
    <col min="8880" max="8880" width="13.33203125" style="16" customWidth="1"/>
    <col min="8881" max="8881" width="12.6640625" style="16" customWidth="1"/>
    <col min="8882" max="8882" width="11.109375" style="16" customWidth="1"/>
    <col min="8883" max="8883" width="11.5546875" style="16" customWidth="1"/>
    <col min="8884" max="8884" width="12.109375" style="16" customWidth="1"/>
    <col min="8885" max="8885" width="13" style="16" customWidth="1"/>
    <col min="8886" max="8886" width="12.33203125" style="16" customWidth="1"/>
    <col min="8887" max="8887" width="11.88671875" style="16" customWidth="1"/>
    <col min="8888" max="8888" width="10.44140625" style="16" customWidth="1"/>
    <col min="8889" max="8889" width="10.88671875" style="16" customWidth="1"/>
    <col min="8890" max="8890" width="11.5546875" style="16" customWidth="1"/>
    <col min="8891" max="8891" width="11.88671875" style="16" customWidth="1"/>
    <col min="8892" max="8892" width="12.33203125" style="16" customWidth="1"/>
    <col min="8893" max="8893" width="12.109375" style="16" customWidth="1"/>
    <col min="8894" max="8894" width="10.88671875" style="16" customWidth="1"/>
    <col min="8895" max="8895" width="11.6640625" style="16" customWidth="1"/>
    <col min="8896" max="8896" width="11.88671875" style="16" customWidth="1"/>
    <col min="8897" max="8897" width="12" style="16" customWidth="1"/>
    <col min="8898" max="8898" width="12.44140625" style="16" customWidth="1"/>
    <col min="8899" max="8899" width="12.109375" style="16" customWidth="1"/>
    <col min="8900" max="8900" width="10.88671875" style="16" customWidth="1"/>
    <col min="8901" max="8901" width="11.6640625" style="16" customWidth="1"/>
    <col min="8902" max="8902" width="11.88671875" style="16" customWidth="1"/>
    <col min="8903" max="8903" width="12" style="16" customWidth="1"/>
    <col min="8904" max="8904" width="12.44140625" style="16" customWidth="1"/>
    <col min="8905" max="9129" width="11.44140625" style="16"/>
    <col min="9130" max="9130" width="22.44140625" style="16" bestFit="1" customWidth="1"/>
    <col min="9131" max="9131" width="11.88671875" style="16" customWidth="1"/>
    <col min="9132" max="9132" width="11" style="16" customWidth="1"/>
    <col min="9133" max="9133" width="10.44140625" style="16" customWidth="1"/>
    <col min="9134" max="9134" width="12.5546875" style="16" customWidth="1"/>
    <col min="9135" max="9135" width="11.88671875" style="16" customWidth="1"/>
    <col min="9136" max="9136" width="13.33203125" style="16" customWidth="1"/>
    <col min="9137" max="9137" width="12.6640625" style="16" customWidth="1"/>
    <col min="9138" max="9138" width="11.109375" style="16" customWidth="1"/>
    <col min="9139" max="9139" width="11.5546875" style="16" customWidth="1"/>
    <col min="9140" max="9140" width="12.109375" style="16" customWidth="1"/>
    <col min="9141" max="9141" width="13" style="16" customWidth="1"/>
    <col min="9142" max="9142" width="12.33203125" style="16" customWidth="1"/>
    <col min="9143" max="9143" width="11.88671875" style="16" customWidth="1"/>
    <col min="9144" max="9144" width="10.44140625" style="16" customWidth="1"/>
    <col min="9145" max="9145" width="10.88671875" style="16" customWidth="1"/>
    <col min="9146" max="9146" width="11.5546875" style="16" customWidth="1"/>
    <col min="9147" max="9147" width="11.88671875" style="16" customWidth="1"/>
    <col min="9148" max="9148" width="12.33203125" style="16" customWidth="1"/>
    <col min="9149" max="9149" width="12.109375" style="16" customWidth="1"/>
    <col min="9150" max="9150" width="10.88671875" style="16" customWidth="1"/>
    <col min="9151" max="9151" width="11.6640625" style="16" customWidth="1"/>
    <col min="9152" max="9152" width="11.88671875" style="16" customWidth="1"/>
    <col min="9153" max="9153" width="12" style="16" customWidth="1"/>
    <col min="9154" max="9154" width="12.44140625" style="16" customWidth="1"/>
    <col min="9155" max="9155" width="12.109375" style="16" customWidth="1"/>
    <col min="9156" max="9156" width="10.88671875" style="16" customWidth="1"/>
    <col min="9157" max="9157" width="11.6640625" style="16" customWidth="1"/>
    <col min="9158" max="9158" width="11.88671875" style="16" customWidth="1"/>
    <col min="9159" max="9159" width="12" style="16" customWidth="1"/>
    <col min="9160" max="9160" width="12.44140625" style="16" customWidth="1"/>
    <col min="9161" max="9385" width="11.44140625" style="16"/>
    <col min="9386" max="9386" width="22.44140625" style="16" bestFit="1" customWidth="1"/>
    <col min="9387" max="9387" width="11.88671875" style="16" customWidth="1"/>
    <col min="9388" max="9388" width="11" style="16" customWidth="1"/>
    <col min="9389" max="9389" width="10.44140625" style="16" customWidth="1"/>
    <col min="9390" max="9390" width="12.5546875" style="16" customWidth="1"/>
    <col min="9391" max="9391" width="11.88671875" style="16" customWidth="1"/>
    <col min="9392" max="9392" width="13.33203125" style="16" customWidth="1"/>
    <col min="9393" max="9393" width="12.6640625" style="16" customWidth="1"/>
    <col min="9394" max="9394" width="11.109375" style="16" customWidth="1"/>
    <col min="9395" max="9395" width="11.5546875" style="16" customWidth="1"/>
    <col min="9396" max="9396" width="12.109375" style="16" customWidth="1"/>
    <col min="9397" max="9397" width="13" style="16" customWidth="1"/>
    <col min="9398" max="9398" width="12.33203125" style="16" customWidth="1"/>
    <col min="9399" max="9399" width="11.88671875" style="16" customWidth="1"/>
    <col min="9400" max="9400" width="10.44140625" style="16" customWidth="1"/>
    <col min="9401" max="9401" width="10.88671875" style="16" customWidth="1"/>
    <col min="9402" max="9402" width="11.5546875" style="16" customWidth="1"/>
    <col min="9403" max="9403" width="11.88671875" style="16" customWidth="1"/>
    <col min="9404" max="9404" width="12.33203125" style="16" customWidth="1"/>
    <col min="9405" max="9405" width="12.109375" style="16" customWidth="1"/>
    <col min="9406" max="9406" width="10.88671875" style="16" customWidth="1"/>
    <col min="9407" max="9407" width="11.6640625" style="16" customWidth="1"/>
    <col min="9408" max="9408" width="11.88671875" style="16" customWidth="1"/>
    <col min="9409" max="9409" width="12" style="16" customWidth="1"/>
    <col min="9410" max="9410" width="12.44140625" style="16" customWidth="1"/>
    <col min="9411" max="9411" width="12.109375" style="16" customWidth="1"/>
    <col min="9412" max="9412" width="10.88671875" style="16" customWidth="1"/>
    <col min="9413" max="9413" width="11.6640625" style="16" customWidth="1"/>
    <col min="9414" max="9414" width="11.88671875" style="16" customWidth="1"/>
    <col min="9415" max="9415" width="12" style="16" customWidth="1"/>
    <col min="9416" max="9416" width="12.44140625" style="16" customWidth="1"/>
    <col min="9417" max="9641" width="11.44140625" style="16"/>
    <col min="9642" max="9642" width="22.44140625" style="16" bestFit="1" customWidth="1"/>
    <col min="9643" max="9643" width="11.88671875" style="16" customWidth="1"/>
    <col min="9644" max="9644" width="11" style="16" customWidth="1"/>
    <col min="9645" max="9645" width="10.44140625" style="16" customWidth="1"/>
    <col min="9646" max="9646" width="12.5546875" style="16" customWidth="1"/>
    <col min="9647" max="9647" width="11.88671875" style="16" customWidth="1"/>
    <col min="9648" max="9648" width="13.33203125" style="16" customWidth="1"/>
    <col min="9649" max="9649" width="12.6640625" style="16" customWidth="1"/>
    <col min="9650" max="9650" width="11.109375" style="16" customWidth="1"/>
    <col min="9651" max="9651" width="11.5546875" style="16" customWidth="1"/>
    <col min="9652" max="9652" width="12.109375" style="16" customWidth="1"/>
    <col min="9653" max="9653" width="13" style="16" customWidth="1"/>
    <col min="9654" max="9654" width="12.33203125" style="16" customWidth="1"/>
    <col min="9655" max="9655" width="11.88671875" style="16" customWidth="1"/>
    <col min="9656" max="9656" width="10.44140625" style="16" customWidth="1"/>
    <col min="9657" max="9657" width="10.88671875" style="16" customWidth="1"/>
    <col min="9658" max="9658" width="11.5546875" style="16" customWidth="1"/>
    <col min="9659" max="9659" width="11.88671875" style="16" customWidth="1"/>
    <col min="9660" max="9660" width="12.33203125" style="16" customWidth="1"/>
    <col min="9661" max="9661" width="12.109375" style="16" customWidth="1"/>
    <col min="9662" max="9662" width="10.88671875" style="16" customWidth="1"/>
    <col min="9663" max="9663" width="11.6640625" style="16" customWidth="1"/>
    <col min="9664" max="9664" width="11.88671875" style="16" customWidth="1"/>
    <col min="9665" max="9665" width="12" style="16" customWidth="1"/>
    <col min="9666" max="9666" width="12.44140625" style="16" customWidth="1"/>
    <col min="9667" max="9667" width="12.109375" style="16" customWidth="1"/>
    <col min="9668" max="9668" width="10.88671875" style="16" customWidth="1"/>
    <col min="9669" max="9669" width="11.6640625" style="16" customWidth="1"/>
    <col min="9670" max="9670" width="11.88671875" style="16" customWidth="1"/>
    <col min="9671" max="9671" width="12" style="16" customWidth="1"/>
    <col min="9672" max="9672" width="12.44140625" style="16" customWidth="1"/>
    <col min="9673" max="9897" width="11.44140625" style="16"/>
    <col min="9898" max="9898" width="22.44140625" style="16" bestFit="1" customWidth="1"/>
    <col min="9899" max="9899" width="11.88671875" style="16" customWidth="1"/>
    <col min="9900" max="9900" width="11" style="16" customWidth="1"/>
    <col min="9901" max="9901" width="10.44140625" style="16" customWidth="1"/>
    <col min="9902" max="9902" width="12.5546875" style="16" customWidth="1"/>
    <col min="9903" max="9903" width="11.88671875" style="16" customWidth="1"/>
    <col min="9904" max="9904" width="13.33203125" style="16" customWidth="1"/>
    <col min="9905" max="9905" width="12.6640625" style="16" customWidth="1"/>
    <col min="9906" max="9906" width="11.109375" style="16" customWidth="1"/>
    <col min="9907" max="9907" width="11.5546875" style="16" customWidth="1"/>
    <col min="9908" max="9908" width="12.109375" style="16" customWidth="1"/>
    <col min="9909" max="9909" width="13" style="16" customWidth="1"/>
    <col min="9910" max="9910" width="12.33203125" style="16" customWidth="1"/>
    <col min="9911" max="9911" width="11.88671875" style="16" customWidth="1"/>
    <col min="9912" max="9912" width="10.44140625" style="16" customWidth="1"/>
    <col min="9913" max="9913" width="10.88671875" style="16" customWidth="1"/>
    <col min="9914" max="9914" width="11.5546875" style="16" customWidth="1"/>
    <col min="9915" max="9915" width="11.88671875" style="16" customWidth="1"/>
    <col min="9916" max="9916" width="12.33203125" style="16" customWidth="1"/>
    <col min="9917" max="9917" width="12.109375" style="16" customWidth="1"/>
    <col min="9918" max="9918" width="10.88671875" style="16" customWidth="1"/>
    <col min="9919" max="9919" width="11.6640625" style="16" customWidth="1"/>
    <col min="9920" max="9920" width="11.88671875" style="16" customWidth="1"/>
    <col min="9921" max="9921" width="12" style="16" customWidth="1"/>
    <col min="9922" max="9922" width="12.44140625" style="16" customWidth="1"/>
    <col min="9923" max="9923" width="12.109375" style="16" customWidth="1"/>
    <col min="9924" max="9924" width="10.88671875" style="16" customWidth="1"/>
    <col min="9925" max="9925" width="11.6640625" style="16" customWidth="1"/>
    <col min="9926" max="9926" width="11.88671875" style="16" customWidth="1"/>
    <col min="9927" max="9927" width="12" style="16" customWidth="1"/>
    <col min="9928" max="9928" width="12.44140625" style="16" customWidth="1"/>
    <col min="9929" max="10153" width="11.44140625" style="16"/>
    <col min="10154" max="10154" width="22.44140625" style="16" bestFit="1" customWidth="1"/>
    <col min="10155" max="10155" width="11.88671875" style="16" customWidth="1"/>
    <col min="10156" max="10156" width="11" style="16" customWidth="1"/>
    <col min="10157" max="10157" width="10.44140625" style="16" customWidth="1"/>
    <col min="10158" max="10158" width="12.5546875" style="16" customWidth="1"/>
    <col min="10159" max="10159" width="11.88671875" style="16" customWidth="1"/>
    <col min="10160" max="10160" width="13.33203125" style="16" customWidth="1"/>
    <col min="10161" max="10161" width="12.6640625" style="16" customWidth="1"/>
    <col min="10162" max="10162" width="11.109375" style="16" customWidth="1"/>
    <col min="10163" max="10163" width="11.5546875" style="16" customWidth="1"/>
    <col min="10164" max="10164" width="12.109375" style="16" customWidth="1"/>
    <col min="10165" max="10165" width="13" style="16" customWidth="1"/>
    <col min="10166" max="10166" width="12.33203125" style="16" customWidth="1"/>
    <col min="10167" max="10167" width="11.88671875" style="16" customWidth="1"/>
    <col min="10168" max="10168" width="10.44140625" style="16" customWidth="1"/>
    <col min="10169" max="10169" width="10.88671875" style="16" customWidth="1"/>
    <col min="10170" max="10170" width="11.5546875" style="16" customWidth="1"/>
    <col min="10171" max="10171" width="11.88671875" style="16" customWidth="1"/>
    <col min="10172" max="10172" width="12.33203125" style="16" customWidth="1"/>
    <col min="10173" max="10173" width="12.109375" style="16" customWidth="1"/>
    <col min="10174" max="10174" width="10.88671875" style="16" customWidth="1"/>
    <col min="10175" max="10175" width="11.6640625" style="16" customWidth="1"/>
    <col min="10176" max="10176" width="11.88671875" style="16" customWidth="1"/>
    <col min="10177" max="10177" width="12" style="16" customWidth="1"/>
    <col min="10178" max="10178" width="12.44140625" style="16" customWidth="1"/>
    <col min="10179" max="10179" width="12.109375" style="16" customWidth="1"/>
    <col min="10180" max="10180" width="10.88671875" style="16" customWidth="1"/>
    <col min="10181" max="10181" width="11.6640625" style="16" customWidth="1"/>
    <col min="10182" max="10182" width="11.88671875" style="16" customWidth="1"/>
    <col min="10183" max="10183" width="12" style="16" customWidth="1"/>
    <col min="10184" max="10184" width="12.44140625" style="16" customWidth="1"/>
    <col min="10185" max="10409" width="11.44140625" style="16"/>
    <col min="10410" max="10410" width="22.44140625" style="16" bestFit="1" customWidth="1"/>
    <col min="10411" max="10411" width="11.88671875" style="16" customWidth="1"/>
    <col min="10412" max="10412" width="11" style="16" customWidth="1"/>
    <col min="10413" max="10413" width="10.44140625" style="16" customWidth="1"/>
    <col min="10414" max="10414" width="12.5546875" style="16" customWidth="1"/>
    <col min="10415" max="10415" width="11.88671875" style="16" customWidth="1"/>
    <col min="10416" max="10416" width="13.33203125" style="16" customWidth="1"/>
    <col min="10417" max="10417" width="12.6640625" style="16" customWidth="1"/>
    <col min="10418" max="10418" width="11.109375" style="16" customWidth="1"/>
    <col min="10419" max="10419" width="11.5546875" style="16" customWidth="1"/>
    <col min="10420" max="10420" width="12.109375" style="16" customWidth="1"/>
    <col min="10421" max="10421" width="13" style="16" customWidth="1"/>
    <col min="10422" max="10422" width="12.33203125" style="16" customWidth="1"/>
    <col min="10423" max="10423" width="11.88671875" style="16" customWidth="1"/>
    <col min="10424" max="10424" width="10.44140625" style="16" customWidth="1"/>
    <col min="10425" max="10425" width="10.88671875" style="16" customWidth="1"/>
    <col min="10426" max="10426" width="11.5546875" style="16" customWidth="1"/>
    <col min="10427" max="10427" width="11.88671875" style="16" customWidth="1"/>
    <col min="10428" max="10428" width="12.33203125" style="16" customWidth="1"/>
    <col min="10429" max="10429" width="12.109375" style="16" customWidth="1"/>
    <col min="10430" max="10430" width="10.88671875" style="16" customWidth="1"/>
    <col min="10431" max="10431" width="11.6640625" style="16" customWidth="1"/>
    <col min="10432" max="10432" width="11.88671875" style="16" customWidth="1"/>
    <col min="10433" max="10433" width="12" style="16" customWidth="1"/>
    <col min="10434" max="10434" width="12.44140625" style="16" customWidth="1"/>
    <col min="10435" max="10435" width="12.109375" style="16" customWidth="1"/>
    <col min="10436" max="10436" width="10.88671875" style="16" customWidth="1"/>
    <col min="10437" max="10437" width="11.6640625" style="16" customWidth="1"/>
    <col min="10438" max="10438" width="11.88671875" style="16" customWidth="1"/>
    <col min="10439" max="10439" width="12" style="16" customWidth="1"/>
    <col min="10440" max="10440" width="12.44140625" style="16" customWidth="1"/>
    <col min="10441" max="10665" width="11.44140625" style="16"/>
    <col min="10666" max="10666" width="22.44140625" style="16" bestFit="1" customWidth="1"/>
    <col min="10667" max="10667" width="11.88671875" style="16" customWidth="1"/>
    <col min="10668" max="10668" width="11" style="16" customWidth="1"/>
    <col min="10669" max="10669" width="10.44140625" style="16" customWidth="1"/>
    <col min="10670" max="10670" width="12.5546875" style="16" customWidth="1"/>
    <col min="10671" max="10671" width="11.88671875" style="16" customWidth="1"/>
    <col min="10672" max="10672" width="13.33203125" style="16" customWidth="1"/>
    <col min="10673" max="10673" width="12.6640625" style="16" customWidth="1"/>
    <col min="10674" max="10674" width="11.109375" style="16" customWidth="1"/>
    <col min="10675" max="10675" width="11.5546875" style="16" customWidth="1"/>
    <col min="10676" max="10676" width="12.109375" style="16" customWidth="1"/>
    <col min="10677" max="10677" width="13" style="16" customWidth="1"/>
    <col min="10678" max="10678" width="12.33203125" style="16" customWidth="1"/>
    <col min="10679" max="10679" width="11.88671875" style="16" customWidth="1"/>
    <col min="10680" max="10680" width="10.44140625" style="16" customWidth="1"/>
    <col min="10681" max="10681" width="10.88671875" style="16" customWidth="1"/>
    <col min="10682" max="10682" width="11.5546875" style="16" customWidth="1"/>
    <col min="10683" max="10683" width="11.88671875" style="16" customWidth="1"/>
    <col min="10684" max="10684" width="12.33203125" style="16" customWidth="1"/>
    <col min="10685" max="10685" width="12.109375" style="16" customWidth="1"/>
    <col min="10686" max="10686" width="10.88671875" style="16" customWidth="1"/>
    <col min="10687" max="10687" width="11.6640625" style="16" customWidth="1"/>
    <col min="10688" max="10688" width="11.88671875" style="16" customWidth="1"/>
    <col min="10689" max="10689" width="12" style="16" customWidth="1"/>
    <col min="10690" max="10690" width="12.44140625" style="16" customWidth="1"/>
    <col min="10691" max="10691" width="12.109375" style="16" customWidth="1"/>
    <col min="10692" max="10692" width="10.88671875" style="16" customWidth="1"/>
    <col min="10693" max="10693" width="11.6640625" style="16" customWidth="1"/>
    <col min="10694" max="10694" width="11.88671875" style="16" customWidth="1"/>
    <col min="10695" max="10695" width="12" style="16" customWidth="1"/>
    <col min="10696" max="10696" width="12.44140625" style="16" customWidth="1"/>
    <col min="10697" max="10921" width="11.44140625" style="16"/>
    <col min="10922" max="10922" width="22.44140625" style="16" bestFit="1" customWidth="1"/>
    <col min="10923" max="10923" width="11.88671875" style="16" customWidth="1"/>
    <col min="10924" max="10924" width="11" style="16" customWidth="1"/>
    <col min="10925" max="10925" width="10.44140625" style="16" customWidth="1"/>
    <col min="10926" max="10926" width="12.5546875" style="16" customWidth="1"/>
    <col min="10927" max="10927" width="11.88671875" style="16" customWidth="1"/>
    <col min="10928" max="10928" width="13.33203125" style="16" customWidth="1"/>
    <col min="10929" max="10929" width="12.6640625" style="16" customWidth="1"/>
    <col min="10930" max="10930" width="11.109375" style="16" customWidth="1"/>
    <col min="10931" max="10931" width="11.5546875" style="16" customWidth="1"/>
    <col min="10932" max="10932" width="12.109375" style="16" customWidth="1"/>
    <col min="10933" max="10933" width="13" style="16" customWidth="1"/>
    <col min="10934" max="10934" width="12.33203125" style="16" customWidth="1"/>
    <col min="10935" max="10935" width="11.88671875" style="16" customWidth="1"/>
    <col min="10936" max="10936" width="10.44140625" style="16" customWidth="1"/>
    <col min="10937" max="10937" width="10.88671875" style="16" customWidth="1"/>
    <col min="10938" max="10938" width="11.5546875" style="16" customWidth="1"/>
    <col min="10939" max="10939" width="11.88671875" style="16" customWidth="1"/>
    <col min="10940" max="10940" width="12.33203125" style="16" customWidth="1"/>
    <col min="10941" max="10941" width="12.109375" style="16" customWidth="1"/>
    <col min="10942" max="10942" width="10.88671875" style="16" customWidth="1"/>
    <col min="10943" max="10943" width="11.6640625" style="16" customWidth="1"/>
    <col min="10944" max="10944" width="11.88671875" style="16" customWidth="1"/>
    <col min="10945" max="10945" width="12" style="16" customWidth="1"/>
    <col min="10946" max="10946" width="12.44140625" style="16" customWidth="1"/>
    <col min="10947" max="10947" width="12.109375" style="16" customWidth="1"/>
    <col min="10948" max="10948" width="10.88671875" style="16" customWidth="1"/>
    <col min="10949" max="10949" width="11.6640625" style="16" customWidth="1"/>
    <col min="10950" max="10950" width="11.88671875" style="16" customWidth="1"/>
    <col min="10951" max="10951" width="12" style="16" customWidth="1"/>
    <col min="10952" max="10952" width="12.44140625" style="16" customWidth="1"/>
    <col min="10953" max="11177" width="11.44140625" style="16"/>
    <col min="11178" max="11178" width="22.44140625" style="16" bestFit="1" customWidth="1"/>
    <col min="11179" max="11179" width="11.88671875" style="16" customWidth="1"/>
    <col min="11180" max="11180" width="11" style="16" customWidth="1"/>
    <col min="11181" max="11181" width="10.44140625" style="16" customWidth="1"/>
    <col min="11182" max="11182" width="12.5546875" style="16" customWidth="1"/>
    <col min="11183" max="11183" width="11.88671875" style="16" customWidth="1"/>
    <col min="11184" max="11184" width="13.33203125" style="16" customWidth="1"/>
    <col min="11185" max="11185" width="12.6640625" style="16" customWidth="1"/>
    <col min="11186" max="11186" width="11.109375" style="16" customWidth="1"/>
    <col min="11187" max="11187" width="11.5546875" style="16" customWidth="1"/>
    <col min="11188" max="11188" width="12.109375" style="16" customWidth="1"/>
    <col min="11189" max="11189" width="13" style="16" customWidth="1"/>
    <col min="11190" max="11190" width="12.33203125" style="16" customWidth="1"/>
    <col min="11191" max="11191" width="11.88671875" style="16" customWidth="1"/>
    <col min="11192" max="11192" width="10.44140625" style="16" customWidth="1"/>
    <col min="11193" max="11193" width="10.88671875" style="16" customWidth="1"/>
    <col min="11194" max="11194" width="11.5546875" style="16" customWidth="1"/>
    <col min="11195" max="11195" width="11.88671875" style="16" customWidth="1"/>
    <col min="11196" max="11196" width="12.33203125" style="16" customWidth="1"/>
    <col min="11197" max="11197" width="12.109375" style="16" customWidth="1"/>
    <col min="11198" max="11198" width="10.88671875" style="16" customWidth="1"/>
    <col min="11199" max="11199" width="11.6640625" style="16" customWidth="1"/>
    <col min="11200" max="11200" width="11.88671875" style="16" customWidth="1"/>
    <col min="11201" max="11201" width="12" style="16" customWidth="1"/>
    <col min="11202" max="11202" width="12.44140625" style="16" customWidth="1"/>
    <col min="11203" max="11203" width="12.109375" style="16" customWidth="1"/>
    <col min="11204" max="11204" width="10.88671875" style="16" customWidth="1"/>
    <col min="11205" max="11205" width="11.6640625" style="16" customWidth="1"/>
    <col min="11206" max="11206" width="11.88671875" style="16" customWidth="1"/>
    <col min="11207" max="11207" width="12" style="16" customWidth="1"/>
    <col min="11208" max="11208" width="12.44140625" style="16" customWidth="1"/>
    <col min="11209" max="11433" width="11.44140625" style="16"/>
    <col min="11434" max="11434" width="22.44140625" style="16" bestFit="1" customWidth="1"/>
    <col min="11435" max="11435" width="11.88671875" style="16" customWidth="1"/>
    <col min="11436" max="11436" width="11" style="16" customWidth="1"/>
    <col min="11437" max="11437" width="10.44140625" style="16" customWidth="1"/>
    <col min="11438" max="11438" width="12.5546875" style="16" customWidth="1"/>
    <col min="11439" max="11439" width="11.88671875" style="16" customWidth="1"/>
    <col min="11440" max="11440" width="13.33203125" style="16" customWidth="1"/>
    <col min="11441" max="11441" width="12.6640625" style="16" customWidth="1"/>
    <col min="11442" max="11442" width="11.109375" style="16" customWidth="1"/>
    <col min="11443" max="11443" width="11.5546875" style="16" customWidth="1"/>
    <col min="11444" max="11444" width="12.109375" style="16" customWidth="1"/>
    <col min="11445" max="11445" width="13" style="16" customWidth="1"/>
    <col min="11446" max="11446" width="12.33203125" style="16" customWidth="1"/>
    <col min="11447" max="11447" width="11.88671875" style="16" customWidth="1"/>
    <col min="11448" max="11448" width="10.44140625" style="16" customWidth="1"/>
    <col min="11449" max="11449" width="10.88671875" style="16" customWidth="1"/>
    <col min="11450" max="11450" width="11.5546875" style="16" customWidth="1"/>
    <col min="11451" max="11451" width="11.88671875" style="16" customWidth="1"/>
    <col min="11452" max="11452" width="12.33203125" style="16" customWidth="1"/>
    <col min="11453" max="11453" width="12.109375" style="16" customWidth="1"/>
    <col min="11454" max="11454" width="10.88671875" style="16" customWidth="1"/>
    <col min="11455" max="11455" width="11.6640625" style="16" customWidth="1"/>
    <col min="11456" max="11456" width="11.88671875" style="16" customWidth="1"/>
    <col min="11457" max="11457" width="12" style="16" customWidth="1"/>
    <col min="11458" max="11458" width="12.44140625" style="16" customWidth="1"/>
    <col min="11459" max="11459" width="12.109375" style="16" customWidth="1"/>
    <col min="11460" max="11460" width="10.88671875" style="16" customWidth="1"/>
    <col min="11461" max="11461" width="11.6640625" style="16" customWidth="1"/>
    <col min="11462" max="11462" width="11.88671875" style="16" customWidth="1"/>
    <col min="11463" max="11463" width="12" style="16" customWidth="1"/>
    <col min="11464" max="11464" width="12.44140625" style="16" customWidth="1"/>
    <col min="11465" max="11689" width="11.44140625" style="16"/>
    <col min="11690" max="11690" width="22.44140625" style="16" bestFit="1" customWidth="1"/>
    <col min="11691" max="11691" width="11.88671875" style="16" customWidth="1"/>
    <col min="11692" max="11692" width="11" style="16" customWidth="1"/>
    <col min="11693" max="11693" width="10.44140625" style="16" customWidth="1"/>
    <col min="11694" max="11694" width="12.5546875" style="16" customWidth="1"/>
    <col min="11695" max="11695" width="11.88671875" style="16" customWidth="1"/>
    <col min="11696" max="11696" width="13.33203125" style="16" customWidth="1"/>
    <col min="11697" max="11697" width="12.6640625" style="16" customWidth="1"/>
    <col min="11698" max="11698" width="11.109375" style="16" customWidth="1"/>
    <col min="11699" max="11699" width="11.5546875" style="16" customWidth="1"/>
    <col min="11700" max="11700" width="12.109375" style="16" customWidth="1"/>
    <col min="11701" max="11701" width="13" style="16" customWidth="1"/>
    <col min="11702" max="11702" width="12.33203125" style="16" customWidth="1"/>
    <col min="11703" max="11703" width="11.88671875" style="16" customWidth="1"/>
    <col min="11704" max="11704" width="10.44140625" style="16" customWidth="1"/>
    <col min="11705" max="11705" width="10.88671875" style="16" customWidth="1"/>
    <col min="11706" max="11706" width="11.5546875" style="16" customWidth="1"/>
    <col min="11707" max="11707" width="11.88671875" style="16" customWidth="1"/>
    <col min="11708" max="11708" width="12.33203125" style="16" customWidth="1"/>
    <col min="11709" max="11709" width="12.109375" style="16" customWidth="1"/>
    <col min="11710" max="11710" width="10.88671875" style="16" customWidth="1"/>
    <col min="11711" max="11711" width="11.6640625" style="16" customWidth="1"/>
    <col min="11712" max="11712" width="11.88671875" style="16" customWidth="1"/>
    <col min="11713" max="11713" width="12" style="16" customWidth="1"/>
    <col min="11714" max="11714" width="12.44140625" style="16" customWidth="1"/>
    <col min="11715" max="11715" width="12.109375" style="16" customWidth="1"/>
    <col min="11716" max="11716" width="10.88671875" style="16" customWidth="1"/>
    <col min="11717" max="11717" width="11.6640625" style="16" customWidth="1"/>
    <col min="11718" max="11718" width="11.88671875" style="16" customWidth="1"/>
    <col min="11719" max="11719" width="12" style="16" customWidth="1"/>
    <col min="11720" max="11720" width="12.44140625" style="16" customWidth="1"/>
    <col min="11721" max="11945" width="11.44140625" style="16"/>
    <col min="11946" max="11946" width="22.44140625" style="16" bestFit="1" customWidth="1"/>
    <col min="11947" max="11947" width="11.88671875" style="16" customWidth="1"/>
    <col min="11948" max="11948" width="11" style="16" customWidth="1"/>
    <col min="11949" max="11949" width="10.44140625" style="16" customWidth="1"/>
    <col min="11950" max="11950" width="12.5546875" style="16" customWidth="1"/>
    <col min="11951" max="11951" width="11.88671875" style="16" customWidth="1"/>
    <col min="11952" max="11952" width="13.33203125" style="16" customWidth="1"/>
    <col min="11953" max="11953" width="12.6640625" style="16" customWidth="1"/>
    <col min="11954" max="11954" width="11.109375" style="16" customWidth="1"/>
    <col min="11955" max="11955" width="11.5546875" style="16" customWidth="1"/>
    <col min="11956" max="11956" width="12.109375" style="16" customWidth="1"/>
    <col min="11957" max="11957" width="13" style="16" customWidth="1"/>
    <col min="11958" max="11958" width="12.33203125" style="16" customWidth="1"/>
    <col min="11959" max="11959" width="11.88671875" style="16" customWidth="1"/>
    <col min="11960" max="11960" width="10.44140625" style="16" customWidth="1"/>
    <col min="11961" max="11961" width="10.88671875" style="16" customWidth="1"/>
    <col min="11962" max="11962" width="11.5546875" style="16" customWidth="1"/>
    <col min="11963" max="11963" width="11.88671875" style="16" customWidth="1"/>
    <col min="11964" max="11964" width="12.33203125" style="16" customWidth="1"/>
    <col min="11965" max="11965" width="12.109375" style="16" customWidth="1"/>
    <col min="11966" max="11966" width="10.88671875" style="16" customWidth="1"/>
    <col min="11967" max="11967" width="11.6640625" style="16" customWidth="1"/>
    <col min="11968" max="11968" width="11.88671875" style="16" customWidth="1"/>
    <col min="11969" max="11969" width="12" style="16" customWidth="1"/>
    <col min="11970" max="11970" width="12.44140625" style="16" customWidth="1"/>
    <col min="11971" max="11971" width="12.109375" style="16" customWidth="1"/>
    <col min="11972" max="11972" width="10.88671875" style="16" customWidth="1"/>
    <col min="11973" max="11973" width="11.6640625" style="16" customWidth="1"/>
    <col min="11974" max="11974" width="11.88671875" style="16" customWidth="1"/>
    <col min="11975" max="11975" width="12" style="16" customWidth="1"/>
    <col min="11976" max="11976" width="12.44140625" style="16" customWidth="1"/>
    <col min="11977" max="12201" width="11.44140625" style="16"/>
    <col min="12202" max="12202" width="22.44140625" style="16" bestFit="1" customWidth="1"/>
    <col min="12203" max="12203" width="11.88671875" style="16" customWidth="1"/>
    <col min="12204" max="12204" width="11" style="16" customWidth="1"/>
    <col min="12205" max="12205" width="10.44140625" style="16" customWidth="1"/>
    <col min="12206" max="12206" width="12.5546875" style="16" customWidth="1"/>
    <col min="12207" max="12207" width="11.88671875" style="16" customWidth="1"/>
    <col min="12208" max="12208" width="13.33203125" style="16" customWidth="1"/>
    <col min="12209" max="12209" width="12.6640625" style="16" customWidth="1"/>
    <col min="12210" max="12210" width="11.109375" style="16" customWidth="1"/>
    <col min="12211" max="12211" width="11.5546875" style="16" customWidth="1"/>
    <col min="12212" max="12212" width="12.109375" style="16" customWidth="1"/>
    <col min="12213" max="12213" width="13" style="16" customWidth="1"/>
    <col min="12214" max="12214" width="12.33203125" style="16" customWidth="1"/>
    <col min="12215" max="12215" width="11.88671875" style="16" customWidth="1"/>
    <col min="12216" max="12216" width="10.44140625" style="16" customWidth="1"/>
    <col min="12217" max="12217" width="10.88671875" style="16" customWidth="1"/>
    <col min="12218" max="12218" width="11.5546875" style="16" customWidth="1"/>
    <col min="12219" max="12219" width="11.88671875" style="16" customWidth="1"/>
    <col min="12220" max="12220" width="12.33203125" style="16" customWidth="1"/>
    <col min="12221" max="12221" width="12.109375" style="16" customWidth="1"/>
    <col min="12222" max="12222" width="10.88671875" style="16" customWidth="1"/>
    <col min="12223" max="12223" width="11.6640625" style="16" customWidth="1"/>
    <col min="12224" max="12224" width="11.88671875" style="16" customWidth="1"/>
    <col min="12225" max="12225" width="12" style="16" customWidth="1"/>
    <col min="12226" max="12226" width="12.44140625" style="16" customWidth="1"/>
    <col min="12227" max="12227" width="12.109375" style="16" customWidth="1"/>
    <col min="12228" max="12228" width="10.88671875" style="16" customWidth="1"/>
    <col min="12229" max="12229" width="11.6640625" style="16" customWidth="1"/>
    <col min="12230" max="12230" width="11.88671875" style="16" customWidth="1"/>
    <col min="12231" max="12231" width="12" style="16" customWidth="1"/>
    <col min="12232" max="12232" width="12.44140625" style="16" customWidth="1"/>
    <col min="12233" max="12457" width="11.44140625" style="16"/>
    <col min="12458" max="12458" width="22.44140625" style="16" bestFit="1" customWidth="1"/>
    <col min="12459" max="12459" width="11.88671875" style="16" customWidth="1"/>
    <col min="12460" max="12460" width="11" style="16" customWidth="1"/>
    <col min="12461" max="12461" width="10.44140625" style="16" customWidth="1"/>
    <col min="12462" max="12462" width="12.5546875" style="16" customWidth="1"/>
    <col min="12463" max="12463" width="11.88671875" style="16" customWidth="1"/>
    <col min="12464" max="12464" width="13.33203125" style="16" customWidth="1"/>
    <col min="12465" max="12465" width="12.6640625" style="16" customWidth="1"/>
    <col min="12466" max="12466" width="11.109375" style="16" customWidth="1"/>
    <col min="12467" max="12467" width="11.5546875" style="16" customWidth="1"/>
    <col min="12468" max="12468" width="12.109375" style="16" customWidth="1"/>
    <col min="12469" max="12469" width="13" style="16" customWidth="1"/>
    <col min="12470" max="12470" width="12.33203125" style="16" customWidth="1"/>
    <col min="12471" max="12471" width="11.88671875" style="16" customWidth="1"/>
    <col min="12472" max="12472" width="10.44140625" style="16" customWidth="1"/>
    <col min="12473" max="12473" width="10.88671875" style="16" customWidth="1"/>
    <col min="12474" max="12474" width="11.5546875" style="16" customWidth="1"/>
    <col min="12475" max="12475" width="11.88671875" style="16" customWidth="1"/>
    <col min="12476" max="12476" width="12.33203125" style="16" customWidth="1"/>
    <col min="12477" max="12477" width="12.109375" style="16" customWidth="1"/>
    <col min="12478" max="12478" width="10.88671875" style="16" customWidth="1"/>
    <col min="12479" max="12479" width="11.6640625" style="16" customWidth="1"/>
    <col min="12480" max="12480" width="11.88671875" style="16" customWidth="1"/>
    <col min="12481" max="12481" width="12" style="16" customWidth="1"/>
    <col min="12482" max="12482" width="12.44140625" style="16" customWidth="1"/>
    <col min="12483" max="12483" width="12.109375" style="16" customWidth="1"/>
    <col min="12484" max="12484" width="10.88671875" style="16" customWidth="1"/>
    <col min="12485" max="12485" width="11.6640625" style="16" customWidth="1"/>
    <col min="12486" max="12486" width="11.88671875" style="16" customWidth="1"/>
    <col min="12487" max="12487" width="12" style="16" customWidth="1"/>
    <col min="12488" max="12488" width="12.44140625" style="16" customWidth="1"/>
    <col min="12489" max="12713" width="11.44140625" style="16"/>
    <col min="12714" max="12714" width="22.44140625" style="16" bestFit="1" customWidth="1"/>
    <col min="12715" max="12715" width="11.88671875" style="16" customWidth="1"/>
    <col min="12716" max="12716" width="11" style="16" customWidth="1"/>
    <col min="12717" max="12717" width="10.44140625" style="16" customWidth="1"/>
    <col min="12718" max="12718" width="12.5546875" style="16" customWidth="1"/>
    <col min="12719" max="12719" width="11.88671875" style="16" customWidth="1"/>
    <col min="12720" max="12720" width="13.33203125" style="16" customWidth="1"/>
    <col min="12721" max="12721" width="12.6640625" style="16" customWidth="1"/>
    <col min="12722" max="12722" width="11.109375" style="16" customWidth="1"/>
    <col min="12723" max="12723" width="11.5546875" style="16" customWidth="1"/>
    <col min="12724" max="12724" width="12.109375" style="16" customWidth="1"/>
    <col min="12725" max="12725" width="13" style="16" customWidth="1"/>
    <col min="12726" max="12726" width="12.33203125" style="16" customWidth="1"/>
    <col min="12727" max="12727" width="11.88671875" style="16" customWidth="1"/>
    <col min="12728" max="12728" width="10.44140625" style="16" customWidth="1"/>
    <col min="12729" max="12729" width="10.88671875" style="16" customWidth="1"/>
    <col min="12730" max="12730" width="11.5546875" style="16" customWidth="1"/>
    <col min="12731" max="12731" width="11.88671875" style="16" customWidth="1"/>
    <col min="12732" max="12732" width="12.33203125" style="16" customWidth="1"/>
    <col min="12733" max="12733" width="12.109375" style="16" customWidth="1"/>
    <col min="12734" max="12734" width="10.88671875" style="16" customWidth="1"/>
    <col min="12735" max="12735" width="11.6640625" style="16" customWidth="1"/>
    <col min="12736" max="12736" width="11.88671875" style="16" customWidth="1"/>
    <col min="12737" max="12737" width="12" style="16" customWidth="1"/>
    <col min="12738" max="12738" width="12.44140625" style="16" customWidth="1"/>
    <col min="12739" max="12739" width="12.109375" style="16" customWidth="1"/>
    <col min="12740" max="12740" width="10.88671875" style="16" customWidth="1"/>
    <col min="12741" max="12741" width="11.6640625" style="16" customWidth="1"/>
    <col min="12742" max="12742" width="11.88671875" style="16" customWidth="1"/>
    <col min="12743" max="12743" width="12" style="16" customWidth="1"/>
    <col min="12744" max="12744" width="12.44140625" style="16" customWidth="1"/>
    <col min="12745" max="12969" width="11.44140625" style="16"/>
    <col min="12970" max="12970" width="22.44140625" style="16" bestFit="1" customWidth="1"/>
    <col min="12971" max="12971" width="11.88671875" style="16" customWidth="1"/>
    <col min="12972" max="12972" width="11" style="16" customWidth="1"/>
    <col min="12973" max="12973" width="10.44140625" style="16" customWidth="1"/>
    <col min="12974" max="12974" width="12.5546875" style="16" customWidth="1"/>
    <col min="12975" max="12975" width="11.88671875" style="16" customWidth="1"/>
    <col min="12976" max="12976" width="13.33203125" style="16" customWidth="1"/>
    <col min="12977" max="12977" width="12.6640625" style="16" customWidth="1"/>
    <col min="12978" max="12978" width="11.109375" style="16" customWidth="1"/>
    <col min="12979" max="12979" width="11.5546875" style="16" customWidth="1"/>
    <col min="12980" max="12980" width="12.109375" style="16" customWidth="1"/>
    <col min="12981" max="12981" width="13" style="16" customWidth="1"/>
    <col min="12982" max="12982" width="12.33203125" style="16" customWidth="1"/>
    <col min="12983" max="12983" width="11.88671875" style="16" customWidth="1"/>
    <col min="12984" max="12984" width="10.44140625" style="16" customWidth="1"/>
    <col min="12985" max="12985" width="10.88671875" style="16" customWidth="1"/>
    <col min="12986" max="12986" width="11.5546875" style="16" customWidth="1"/>
    <col min="12987" max="12987" width="11.88671875" style="16" customWidth="1"/>
    <col min="12988" max="12988" width="12.33203125" style="16" customWidth="1"/>
    <col min="12989" max="12989" width="12.109375" style="16" customWidth="1"/>
    <col min="12990" max="12990" width="10.88671875" style="16" customWidth="1"/>
    <col min="12991" max="12991" width="11.6640625" style="16" customWidth="1"/>
    <col min="12992" max="12992" width="11.88671875" style="16" customWidth="1"/>
    <col min="12993" max="12993" width="12" style="16" customWidth="1"/>
    <col min="12994" max="12994" width="12.44140625" style="16" customWidth="1"/>
    <col min="12995" max="12995" width="12.109375" style="16" customWidth="1"/>
    <col min="12996" max="12996" width="10.88671875" style="16" customWidth="1"/>
    <col min="12997" max="12997" width="11.6640625" style="16" customWidth="1"/>
    <col min="12998" max="12998" width="11.88671875" style="16" customWidth="1"/>
    <col min="12999" max="12999" width="12" style="16" customWidth="1"/>
    <col min="13000" max="13000" width="12.44140625" style="16" customWidth="1"/>
    <col min="13001" max="13225" width="11.44140625" style="16"/>
    <col min="13226" max="13226" width="22.44140625" style="16" bestFit="1" customWidth="1"/>
    <col min="13227" max="13227" width="11.88671875" style="16" customWidth="1"/>
    <col min="13228" max="13228" width="11" style="16" customWidth="1"/>
    <col min="13229" max="13229" width="10.44140625" style="16" customWidth="1"/>
    <col min="13230" max="13230" width="12.5546875" style="16" customWidth="1"/>
    <col min="13231" max="13231" width="11.88671875" style="16" customWidth="1"/>
    <col min="13232" max="13232" width="13.33203125" style="16" customWidth="1"/>
    <col min="13233" max="13233" width="12.6640625" style="16" customWidth="1"/>
    <col min="13234" max="13234" width="11.109375" style="16" customWidth="1"/>
    <col min="13235" max="13235" width="11.5546875" style="16" customWidth="1"/>
    <col min="13236" max="13236" width="12.109375" style="16" customWidth="1"/>
    <col min="13237" max="13237" width="13" style="16" customWidth="1"/>
    <col min="13238" max="13238" width="12.33203125" style="16" customWidth="1"/>
    <col min="13239" max="13239" width="11.88671875" style="16" customWidth="1"/>
    <col min="13240" max="13240" width="10.44140625" style="16" customWidth="1"/>
    <col min="13241" max="13241" width="10.88671875" style="16" customWidth="1"/>
    <col min="13242" max="13242" width="11.5546875" style="16" customWidth="1"/>
    <col min="13243" max="13243" width="11.88671875" style="16" customWidth="1"/>
    <col min="13244" max="13244" width="12.33203125" style="16" customWidth="1"/>
    <col min="13245" max="13245" width="12.109375" style="16" customWidth="1"/>
    <col min="13246" max="13246" width="10.88671875" style="16" customWidth="1"/>
    <col min="13247" max="13247" width="11.6640625" style="16" customWidth="1"/>
    <col min="13248" max="13248" width="11.88671875" style="16" customWidth="1"/>
    <col min="13249" max="13249" width="12" style="16" customWidth="1"/>
    <col min="13250" max="13250" width="12.44140625" style="16" customWidth="1"/>
    <col min="13251" max="13251" width="12.109375" style="16" customWidth="1"/>
    <col min="13252" max="13252" width="10.88671875" style="16" customWidth="1"/>
    <col min="13253" max="13253" width="11.6640625" style="16" customWidth="1"/>
    <col min="13254" max="13254" width="11.88671875" style="16" customWidth="1"/>
    <col min="13255" max="13255" width="12" style="16" customWidth="1"/>
    <col min="13256" max="13256" width="12.44140625" style="16" customWidth="1"/>
    <col min="13257" max="13481" width="11.44140625" style="16"/>
    <col min="13482" max="13482" width="22.44140625" style="16" bestFit="1" customWidth="1"/>
    <col min="13483" max="13483" width="11.88671875" style="16" customWidth="1"/>
    <col min="13484" max="13484" width="11" style="16" customWidth="1"/>
    <col min="13485" max="13485" width="10.44140625" style="16" customWidth="1"/>
    <col min="13486" max="13486" width="12.5546875" style="16" customWidth="1"/>
    <col min="13487" max="13487" width="11.88671875" style="16" customWidth="1"/>
    <col min="13488" max="13488" width="13.33203125" style="16" customWidth="1"/>
    <col min="13489" max="13489" width="12.6640625" style="16" customWidth="1"/>
    <col min="13490" max="13490" width="11.109375" style="16" customWidth="1"/>
    <col min="13491" max="13491" width="11.5546875" style="16" customWidth="1"/>
    <col min="13492" max="13492" width="12.109375" style="16" customWidth="1"/>
    <col min="13493" max="13493" width="13" style="16" customWidth="1"/>
    <col min="13494" max="13494" width="12.33203125" style="16" customWidth="1"/>
    <col min="13495" max="13495" width="11.88671875" style="16" customWidth="1"/>
    <col min="13496" max="13496" width="10.44140625" style="16" customWidth="1"/>
    <col min="13497" max="13497" width="10.88671875" style="16" customWidth="1"/>
    <col min="13498" max="13498" width="11.5546875" style="16" customWidth="1"/>
    <col min="13499" max="13499" width="11.88671875" style="16" customWidth="1"/>
    <col min="13500" max="13500" width="12.33203125" style="16" customWidth="1"/>
    <col min="13501" max="13501" width="12.109375" style="16" customWidth="1"/>
    <col min="13502" max="13502" width="10.88671875" style="16" customWidth="1"/>
    <col min="13503" max="13503" width="11.6640625" style="16" customWidth="1"/>
    <col min="13504" max="13504" width="11.88671875" style="16" customWidth="1"/>
    <col min="13505" max="13505" width="12" style="16" customWidth="1"/>
    <col min="13506" max="13506" width="12.44140625" style="16" customWidth="1"/>
    <col min="13507" max="13507" width="12.109375" style="16" customWidth="1"/>
    <col min="13508" max="13508" width="10.88671875" style="16" customWidth="1"/>
    <col min="13509" max="13509" width="11.6640625" style="16" customWidth="1"/>
    <col min="13510" max="13510" width="11.88671875" style="16" customWidth="1"/>
    <col min="13511" max="13511" width="12" style="16" customWidth="1"/>
    <col min="13512" max="13512" width="12.44140625" style="16" customWidth="1"/>
    <col min="13513" max="13737" width="11.44140625" style="16"/>
    <col min="13738" max="13738" width="22.44140625" style="16" bestFit="1" customWidth="1"/>
    <col min="13739" max="13739" width="11.88671875" style="16" customWidth="1"/>
    <col min="13740" max="13740" width="11" style="16" customWidth="1"/>
    <col min="13741" max="13741" width="10.44140625" style="16" customWidth="1"/>
    <col min="13742" max="13742" width="12.5546875" style="16" customWidth="1"/>
    <col min="13743" max="13743" width="11.88671875" style="16" customWidth="1"/>
    <col min="13744" max="13744" width="13.33203125" style="16" customWidth="1"/>
    <col min="13745" max="13745" width="12.6640625" style="16" customWidth="1"/>
    <col min="13746" max="13746" width="11.109375" style="16" customWidth="1"/>
    <col min="13747" max="13747" width="11.5546875" style="16" customWidth="1"/>
    <col min="13748" max="13748" width="12.109375" style="16" customWidth="1"/>
    <col min="13749" max="13749" width="13" style="16" customWidth="1"/>
    <col min="13750" max="13750" width="12.33203125" style="16" customWidth="1"/>
    <col min="13751" max="13751" width="11.88671875" style="16" customWidth="1"/>
    <col min="13752" max="13752" width="10.44140625" style="16" customWidth="1"/>
    <col min="13753" max="13753" width="10.88671875" style="16" customWidth="1"/>
    <col min="13754" max="13754" width="11.5546875" style="16" customWidth="1"/>
    <col min="13755" max="13755" width="11.88671875" style="16" customWidth="1"/>
    <col min="13756" max="13756" width="12.33203125" style="16" customWidth="1"/>
    <col min="13757" max="13757" width="12.109375" style="16" customWidth="1"/>
    <col min="13758" max="13758" width="10.88671875" style="16" customWidth="1"/>
    <col min="13759" max="13759" width="11.6640625" style="16" customWidth="1"/>
    <col min="13760" max="13760" width="11.88671875" style="16" customWidth="1"/>
    <col min="13761" max="13761" width="12" style="16" customWidth="1"/>
    <col min="13762" max="13762" width="12.44140625" style="16" customWidth="1"/>
    <col min="13763" max="13763" width="12.109375" style="16" customWidth="1"/>
    <col min="13764" max="13764" width="10.88671875" style="16" customWidth="1"/>
    <col min="13765" max="13765" width="11.6640625" style="16" customWidth="1"/>
    <col min="13766" max="13766" width="11.88671875" style="16" customWidth="1"/>
    <col min="13767" max="13767" width="12" style="16" customWidth="1"/>
    <col min="13768" max="13768" width="12.44140625" style="16" customWidth="1"/>
    <col min="13769" max="13993" width="11.44140625" style="16"/>
    <col min="13994" max="13994" width="22.44140625" style="16" bestFit="1" customWidth="1"/>
    <col min="13995" max="13995" width="11.88671875" style="16" customWidth="1"/>
    <col min="13996" max="13996" width="11" style="16" customWidth="1"/>
    <col min="13997" max="13997" width="10.44140625" style="16" customWidth="1"/>
    <col min="13998" max="13998" width="12.5546875" style="16" customWidth="1"/>
    <col min="13999" max="13999" width="11.88671875" style="16" customWidth="1"/>
    <col min="14000" max="14000" width="13.33203125" style="16" customWidth="1"/>
    <col min="14001" max="14001" width="12.6640625" style="16" customWidth="1"/>
    <col min="14002" max="14002" width="11.109375" style="16" customWidth="1"/>
    <col min="14003" max="14003" width="11.5546875" style="16" customWidth="1"/>
    <col min="14004" max="14004" width="12.109375" style="16" customWidth="1"/>
    <col min="14005" max="14005" width="13" style="16" customWidth="1"/>
    <col min="14006" max="14006" width="12.33203125" style="16" customWidth="1"/>
    <col min="14007" max="14007" width="11.88671875" style="16" customWidth="1"/>
    <col min="14008" max="14008" width="10.44140625" style="16" customWidth="1"/>
    <col min="14009" max="14009" width="10.88671875" style="16" customWidth="1"/>
    <col min="14010" max="14010" width="11.5546875" style="16" customWidth="1"/>
    <col min="14011" max="14011" width="11.88671875" style="16" customWidth="1"/>
    <col min="14012" max="14012" width="12.33203125" style="16" customWidth="1"/>
    <col min="14013" max="14013" width="12.109375" style="16" customWidth="1"/>
    <col min="14014" max="14014" width="10.88671875" style="16" customWidth="1"/>
    <col min="14015" max="14015" width="11.6640625" style="16" customWidth="1"/>
    <col min="14016" max="14016" width="11.88671875" style="16" customWidth="1"/>
    <col min="14017" max="14017" width="12" style="16" customWidth="1"/>
    <col min="14018" max="14018" width="12.44140625" style="16" customWidth="1"/>
    <col min="14019" max="14019" width="12.109375" style="16" customWidth="1"/>
    <col min="14020" max="14020" width="10.88671875" style="16" customWidth="1"/>
    <col min="14021" max="14021" width="11.6640625" style="16" customWidth="1"/>
    <col min="14022" max="14022" width="11.88671875" style="16" customWidth="1"/>
    <col min="14023" max="14023" width="12" style="16" customWidth="1"/>
    <col min="14024" max="14024" width="12.44140625" style="16" customWidth="1"/>
    <col min="14025" max="14249" width="11.44140625" style="16"/>
    <col min="14250" max="14250" width="22.44140625" style="16" bestFit="1" customWidth="1"/>
    <col min="14251" max="14251" width="11.88671875" style="16" customWidth="1"/>
    <col min="14252" max="14252" width="11" style="16" customWidth="1"/>
    <col min="14253" max="14253" width="10.44140625" style="16" customWidth="1"/>
    <col min="14254" max="14254" width="12.5546875" style="16" customWidth="1"/>
    <col min="14255" max="14255" width="11.88671875" style="16" customWidth="1"/>
    <col min="14256" max="14256" width="13.33203125" style="16" customWidth="1"/>
    <col min="14257" max="14257" width="12.6640625" style="16" customWidth="1"/>
    <col min="14258" max="14258" width="11.109375" style="16" customWidth="1"/>
    <col min="14259" max="14259" width="11.5546875" style="16" customWidth="1"/>
    <col min="14260" max="14260" width="12.109375" style="16" customWidth="1"/>
    <col min="14261" max="14261" width="13" style="16" customWidth="1"/>
    <col min="14262" max="14262" width="12.33203125" style="16" customWidth="1"/>
    <col min="14263" max="14263" width="11.88671875" style="16" customWidth="1"/>
    <col min="14264" max="14264" width="10.44140625" style="16" customWidth="1"/>
    <col min="14265" max="14265" width="10.88671875" style="16" customWidth="1"/>
    <col min="14266" max="14266" width="11.5546875" style="16" customWidth="1"/>
    <col min="14267" max="14267" width="11.88671875" style="16" customWidth="1"/>
    <col min="14268" max="14268" width="12.33203125" style="16" customWidth="1"/>
    <col min="14269" max="14269" width="12.109375" style="16" customWidth="1"/>
    <col min="14270" max="14270" width="10.88671875" style="16" customWidth="1"/>
    <col min="14271" max="14271" width="11.6640625" style="16" customWidth="1"/>
    <col min="14272" max="14272" width="11.88671875" style="16" customWidth="1"/>
    <col min="14273" max="14273" width="12" style="16" customWidth="1"/>
    <col min="14274" max="14274" width="12.44140625" style="16" customWidth="1"/>
    <col min="14275" max="14275" width="12.109375" style="16" customWidth="1"/>
    <col min="14276" max="14276" width="10.88671875" style="16" customWidth="1"/>
    <col min="14277" max="14277" width="11.6640625" style="16" customWidth="1"/>
    <col min="14278" max="14278" width="11.88671875" style="16" customWidth="1"/>
    <col min="14279" max="14279" width="12" style="16" customWidth="1"/>
    <col min="14280" max="14280" width="12.44140625" style="16" customWidth="1"/>
    <col min="14281" max="14505" width="11.44140625" style="16"/>
    <col min="14506" max="14506" width="22.44140625" style="16" bestFit="1" customWidth="1"/>
    <col min="14507" max="14507" width="11.88671875" style="16" customWidth="1"/>
    <col min="14508" max="14508" width="11" style="16" customWidth="1"/>
    <col min="14509" max="14509" width="10.44140625" style="16" customWidth="1"/>
    <col min="14510" max="14510" width="12.5546875" style="16" customWidth="1"/>
    <col min="14511" max="14511" width="11.88671875" style="16" customWidth="1"/>
    <col min="14512" max="14512" width="13.33203125" style="16" customWidth="1"/>
    <col min="14513" max="14513" width="12.6640625" style="16" customWidth="1"/>
    <col min="14514" max="14514" width="11.109375" style="16" customWidth="1"/>
    <col min="14515" max="14515" width="11.5546875" style="16" customWidth="1"/>
    <col min="14516" max="14516" width="12.109375" style="16" customWidth="1"/>
    <col min="14517" max="14517" width="13" style="16" customWidth="1"/>
    <col min="14518" max="14518" width="12.33203125" style="16" customWidth="1"/>
    <col min="14519" max="14519" width="11.88671875" style="16" customWidth="1"/>
    <col min="14520" max="14520" width="10.44140625" style="16" customWidth="1"/>
    <col min="14521" max="14521" width="10.88671875" style="16" customWidth="1"/>
    <col min="14522" max="14522" width="11.5546875" style="16" customWidth="1"/>
    <col min="14523" max="14523" width="11.88671875" style="16" customWidth="1"/>
    <col min="14524" max="14524" width="12.33203125" style="16" customWidth="1"/>
    <col min="14525" max="14525" width="12.109375" style="16" customWidth="1"/>
    <col min="14526" max="14526" width="10.88671875" style="16" customWidth="1"/>
    <col min="14527" max="14527" width="11.6640625" style="16" customWidth="1"/>
    <col min="14528" max="14528" width="11.88671875" style="16" customWidth="1"/>
    <col min="14529" max="14529" width="12" style="16" customWidth="1"/>
    <col min="14530" max="14530" width="12.44140625" style="16" customWidth="1"/>
    <col min="14531" max="14531" width="12.109375" style="16" customWidth="1"/>
    <col min="14532" max="14532" width="10.88671875" style="16" customWidth="1"/>
    <col min="14533" max="14533" width="11.6640625" style="16" customWidth="1"/>
    <col min="14534" max="14534" width="11.88671875" style="16" customWidth="1"/>
    <col min="14535" max="14535" width="12" style="16" customWidth="1"/>
    <col min="14536" max="14536" width="12.44140625" style="16" customWidth="1"/>
    <col min="14537" max="14761" width="11.44140625" style="16"/>
    <col min="14762" max="14762" width="22.44140625" style="16" bestFit="1" customWidth="1"/>
    <col min="14763" max="14763" width="11.88671875" style="16" customWidth="1"/>
    <col min="14764" max="14764" width="11" style="16" customWidth="1"/>
    <col min="14765" max="14765" width="10.44140625" style="16" customWidth="1"/>
    <col min="14766" max="14766" width="12.5546875" style="16" customWidth="1"/>
    <col min="14767" max="14767" width="11.88671875" style="16" customWidth="1"/>
    <col min="14768" max="14768" width="13.33203125" style="16" customWidth="1"/>
    <col min="14769" max="14769" width="12.6640625" style="16" customWidth="1"/>
    <col min="14770" max="14770" width="11.109375" style="16" customWidth="1"/>
    <col min="14771" max="14771" width="11.5546875" style="16" customWidth="1"/>
    <col min="14772" max="14772" width="12.109375" style="16" customWidth="1"/>
    <col min="14773" max="14773" width="13" style="16" customWidth="1"/>
    <col min="14774" max="14774" width="12.33203125" style="16" customWidth="1"/>
    <col min="14775" max="14775" width="11.88671875" style="16" customWidth="1"/>
    <col min="14776" max="14776" width="10.44140625" style="16" customWidth="1"/>
    <col min="14777" max="14777" width="10.88671875" style="16" customWidth="1"/>
    <col min="14778" max="14778" width="11.5546875" style="16" customWidth="1"/>
    <col min="14779" max="14779" width="11.88671875" style="16" customWidth="1"/>
    <col min="14780" max="14780" width="12.33203125" style="16" customWidth="1"/>
    <col min="14781" max="14781" width="12.109375" style="16" customWidth="1"/>
    <col min="14782" max="14782" width="10.88671875" style="16" customWidth="1"/>
    <col min="14783" max="14783" width="11.6640625" style="16" customWidth="1"/>
    <col min="14784" max="14784" width="11.88671875" style="16" customWidth="1"/>
    <col min="14785" max="14785" width="12" style="16" customWidth="1"/>
    <col min="14786" max="14786" width="12.44140625" style="16" customWidth="1"/>
    <col min="14787" max="14787" width="12.109375" style="16" customWidth="1"/>
    <col min="14788" max="14788" width="10.88671875" style="16" customWidth="1"/>
    <col min="14789" max="14789" width="11.6640625" style="16" customWidth="1"/>
    <col min="14790" max="14790" width="11.88671875" style="16" customWidth="1"/>
    <col min="14791" max="14791" width="12" style="16" customWidth="1"/>
    <col min="14792" max="14792" width="12.44140625" style="16" customWidth="1"/>
    <col min="14793" max="15017" width="11.44140625" style="16"/>
    <col min="15018" max="15018" width="22.44140625" style="16" bestFit="1" customWidth="1"/>
    <col min="15019" max="15019" width="11.88671875" style="16" customWidth="1"/>
    <col min="15020" max="15020" width="11" style="16" customWidth="1"/>
    <col min="15021" max="15021" width="10.44140625" style="16" customWidth="1"/>
    <col min="15022" max="15022" width="12.5546875" style="16" customWidth="1"/>
    <col min="15023" max="15023" width="11.88671875" style="16" customWidth="1"/>
    <col min="15024" max="15024" width="13.33203125" style="16" customWidth="1"/>
    <col min="15025" max="15025" width="12.6640625" style="16" customWidth="1"/>
    <col min="15026" max="15026" width="11.109375" style="16" customWidth="1"/>
    <col min="15027" max="15027" width="11.5546875" style="16" customWidth="1"/>
    <col min="15028" max="15028" width="12.109375" style="16" customWidth="1"/>
    <col min="15029" max="15029" width="13" style="16" customWidth="1"/>
    <col min="15030" max="15030" width="12.33203125" style="16" customWidth="1"/>
    <col min="15031" max="15031" width="11.88671875" style="16" customWidth="1"/>
    <col min="15032" max="15032" width="10.44140625" style="16" customWidth="1"/>
    <col min="15033" max="15033" width="10.88671875" style="16" customWidth="1"/>
    <col min="15034" max="15034" width="11.5546875" style="16" customWidth="1"/>
    <col min="15035" max="15035" width="11.88671875" style="16" customWidth="1"/>
    <col min="15036" max="15036" width="12.33203125" style="16" customWidth="1"/>
    <col min="15037" max="15037" width="12.109375" style="16" customWidth="1"/>
    <col min="15038" max="15038" width="10.88671875" style="16" customWidth="1"/>
    <col min="15039" max="15039" width="11.6640625" style="16" customWidth="1"/>
    <col min="15040" max="15040" width="11.88671875" style="16" customWidth="1"/>
    <col min="15041" max="15041" width="12" style="16" customWidth="1"/>
    <col min="15042" max="15042" width="12.44140625" style="16" customWidth="1"/>
    <col min="15043" max="15043" width="12.109375" style="16" customWidth="1"/>
    <col min="15044" max="15044" width="10.88671875" style="16" customWidth="1"/>
    <col min="15045" max="15045" width="11.6640625" style="16" customWidth="1"/>
    <col min="15046" max="15046" width="11.88671875" style="16" customWidth="1"/>
    <col min="15047" max="15047" width="12" style="16" customWidth="1"/>
    <col min="15048" max="15048" width="12.44140625" style="16" customWidth="1"/>
    <col min="15049" max="15273" width="11.44140625" style="16"/>
    <col min="15274" max="15274" width="22.44140625" style="16" bestFit="1" customWidth="1"/>
    <col min="15275" max="15275" width="11.88671875" style="16" customWidth="1"/>
    <col min="15276" max="15276" width="11" style="16" customWidth="1"/>
    <col min="15277" max="15277" width="10.44140625" style="16" customWidth="1"/>
    <col min="15278" max="15278" width="12.5546875" style="16" customWidth="1"/>
    <col min="15279" max="15279" width="11.88671875" style="16" customWidth="1"/>
    <col min="15280" max="15280" width="13.33203125" style="16" customWidth="1"/>
    <col min="15281" max="15281" width="12.6640625" style="16" customWidth="1"/>
    <col min="15282" max="15282" width="11.109375" style="16" customWidth="1"/>
    <col min="15283" max="15283" width="11.5546875" style="16" customWidth="1"/>
    <col min="15284" max="15284" width="12.109375" style="16" customWidth="1"/>
    <col min="15285" max="15285" width="13" style="16" customWidth="1"/>
    <col min="15286" max="15286" width="12.33203125" style="16" customWidth="1"/>
    <col min="15287" max="15287" width="11.88671875" style="16" customWidth="1"/>
    <col min="15288" max="15288" width="10.44140625" style="16" customWidth="1"/>
    <col min="15289" max="15289" width="10.88671875" style="16" customWidth="1"/>
    <col min="15290" max="15290" width="11.5546875" style="16" customWidth="1"/>
    <col min="15291" max="15291" width="11.88671875" style="16" customWidth="1"/>
    <col min="15292" max="15292" width="12.33203125" style="16" customWidth="1"/>
    <col min="15293" max="15293" width="12.109375" style="16" customWidth="1"/>
    <col min="15294" max="15294" width="10.88671875" style="16" customWidth="1"/>
    <col min="15295" max="15295" width="11.6640625" style="16" customWidth="1"/>
    <col min="15296" max="15296" width="11.88671875" style="16" customWidth="1"/>
    <col min="15297" max="15297" width="12" style="16" customWidth="1"/>
    <col min="15298" max="15298" width="12.44140625" style="16" customWidth="1"/>
    <col min="15299" max="15299" width="12.109375" style="16" customWidth="1"/>
    <col min="15300" max="15300" width="10.88671875" style="16" customWidth="1"/>
    <col min="15301" max="15301" width="11.6640625" style="16" customWidth="1"/>
    <col min="15302" max="15302" width="11.88671875" style="16" customWidth="1"/>
    <col min="15303" max="15303" width="12" style="16" customWidth="1"/>
    <col min="15304" max="15304" width="12.44140625" style="16" customWidth="1"/>
    <col min="15305" max="15529" width="11.44140625" style="16"/>
    <col min="15530" max="15530" width="22.44140625" style="16" bestFit="1" customWidth="1"/>
    <col min="15531" max="15531" width="11.88671875" style="16" customWidth="1"/>
    <col min="15532" max="15532" width="11" style="16" customWidth="1"/>
    <col min="15533" max="15533" width="10.44140625" style="16" customWidth="1"/>
    <col min="15534" max="15534" width="12.5546875" style="16" customWidth="1"/>
    <col min="15535" max="15535" width="11.88671875" style="16" customWidth="1"/>
    <col min="15536" max="15536" width="13.33203125" style="16" customWidth="1"/>
    <col min="15537" max="15537" width="12.6640625" style="16" customWidth="1"/>
    <col min="15538" max="15538" width="11.109375" style="16" customWidth="1"/>
    <col min="15539" max="15539" width="11.5546875" style="16" customWidth="1"/>
    <col min="15540" max="15540" width="12.109375" style="16" customWidth="1"/>
    <col min="15541" max="15541" width="13" style="16" customWidth="1"/>
    <col min="15542" max="15542" width="12.33203125" style="16" customWidth="1"/>
    <col min="15543" max="15543" width="11.88671875" style="16" customWidth="1"/>
    <col min="15544" max="15544" width="10.44140625" style="16" customWidth="1"/>
    <col min="15545" max="15545" width="10.88671875" style="16" customWidth="1"/>
    <col min="15546" max="15546" width="11.5546875" style="16" customWidth="1"/>
    <col min="15547" max="15547" width="11.88671875" style="16" customWidth="1"/>
    <col min="15548" max="15548" width="12.33203125" style="16" customWidth="1"/>
    <col min="15549" max="15549" width="12.109375" style="16" customWidth="1"/>
    <col min="15550" max="15550" width="10.88671875" style="16" customWidth="1"/>
    <col min="15551" max="15551" width="11.6640625" style="16" customWidth="1"/>
    <col min="15552" max="15552" width="11.88671875" style="16" customWidth="1"/>
    <col min="15553" max="15553" width="12" style="16" customWidth="1"/>
    <col min="15554" max="15554" width="12.44140625" style="16" customWidth="1"/>
    <col min="15555" max="15555" width="12.109375" style="16" customWidth="1"/>
    <col min="15556" max="15556" width="10.88671875" style="16" customWidth="1"/>
    <col min="15557" max="15557" width="11.6640625" style="16" customWidth="1"/>
    <col min="15558" max="15558" width="11.88671875" style="16" customWidth="1"/>
    <col min="15559" max="15559" width="12" style="16" customWidth="1"/>
    <col min="15560" max="15560" width="12.44140625" style="16" customWidth="1"/>
    <col min="15561" max="15785" width="11.44140625" style="16"/>
    <col min="15786" max="15786" width="22.44140625" style="16" bestFit="1" customWidth="1"/>
    <col min="15787" max="15787" width="11.88671875" style="16" customWidth="1"/>
    <col min="15788" max="15788" width="11" style="16" customWidth="1"/>
    <col min="15789" max="15789" width="10.44140625" style="16" customWidth="1"/>
    <col min="15790" max="15790" width="12.5546875" style="16" customWidth="1"/>
    <col min="15791" max="15791" width="11.88671875" style="16" customWidth="1"/>
    <col min="15792" max="15792" width="13.33203125" style="16" customWidth="1"/>
    <col min="15793" max="15793" width="12.6640625" style="16" customWidth="1"/>
    <col min="15794" max="15794" width="11.109375" style="16" customWidth="1"/>
    <col min="15795" max="15795" width="11.5546875" style="16" customWidth="1"/>
    <col min="15796" max="15796" width="12.109375" style="16" customWidth="1"/>
    <col min="15797" max="15797" width="13" style="16" customWidth="1"/>
    <col min="15798" max="15798" width="12.33203125" style="16" customWidth="1"/>
    <col min="15799" max="15799" width="11.88671875" style="16" customWidth="1"/>
    <col min="15800" max="15800" width="10.44140625" style="16" customWidth="1"/>
    <col min="15801" max="15801" width="10.88671875" style="16" customWidth="1"/>
    <col min="15802" max="15802" width="11.5546875" style="16" customWidth="1"/>
    <col min="15803" max="15803" width="11.88671875" style="16" customWidth="1"/>
    <col min="15804" max="15804" width="12.33203125" style="16" customWidth="1"/>
    <col min="15805" max="15805" width="12.109375" style="16" customWidth="1"/>
    <col min="15806" max="15806" width="10.88671875" style="16" customWidth="1"/>
    <col min="15807" max="15807" width="11.6640625" style="16" customWidth="1"/>
    <col min="15808" max="15808" width="11.88671875" style="16" customWidth="1"/>
    <col min="15809" max="15809" width="12" style="16" customWidth="1"/>
    <col min="15810" max="15810" width="12.44140625" style="16" customWidth="1"/>
    <col min="15811" max="15811" width="12.109375" style="16" customWidth="1"/>
    <col min="15812" max="15812" width="10.88671875" style="16" customWidth="1"/>
    <col min="15813" max="15813" width="11.6640625" style="16" customWidth="1"/>
    <col min="15814" max="15814" width="11.88671875" style="16" customWidth="1"/>
    <col min="15815" max="15815" width="12" style="16" customWidth="1"/>
    <col min="15816" max="15816" width="12.44140625" style="16" customWidth="1"/>
    <col min="15817" max="16041" width="11.44140625" style="16"/>
    <col min="16042" max="16042" width="22.44140625" style="16" bestFit="1" customWidth="1"/>
    <col min="16043" max="16043" width="11.88671875" style="16" customWidth="1"/>
    <col min="16044" max="16044" width="11" style="16" customWidth="1"/>
    <col min="16045" max="16045" width="10.44140625" style="16" customWidth="1"/>
    <col min="16046" max="16046" width="12.5546875" style="16" customWidth="1"/>
    <col min="16047" max="16047" width="11.88671875" style="16" customWidth="1"/>
    <col min="16048" max="16048" width="13.33203125" style="16" customWidth="1"/>
    <col min="16049" max="16049" width="12.6640625" style="16" customWidth="1"/>
    <col min="16050" max="16050" width="11.109375" style="16" customWidth="1"/>
    <col min="16051" max="16051" width="11.5546875" style="16" customWidth="1"/>
    <col min="16052" max="16052" width="12.109375" style="16" customWidth="1"/>
    <col min="16053" max="16053" width="13" style="16" customWidth="1"/>
    <col min="16054" max="16054" width="12.33203125" style="16" customWidth="1"/>
    <col min="16055" max="16055" width="11.88671875" style="16" customWidth="1"/>
    <col min="16056" max="16056" width="10.44140625" style="16" customWidth="1"/>
    <col min="16057" max="16057" width="10.88671875" style="16" customWidth="1"/>
    <col min="16058" max="16058" width="11.5546875" style="16" customWidth="1"/>
    <col min="16059" max="16059" width="11.88671875" style="16" customWidth="1"/>
    <col min="16060" max="16060" width="12.33203125" style="16" customWidth="1"/>
    <col min="16061" max="16061" width="12.109375" style="16" customWidth="1"/>
    <col min="16062" max="16062" width="10.88671875" style="16" customWidth="1"/>
    <col min="16063" max="16063" width="11.6640625" style="16" customWidth="1"/>
    <col min="16064" max="16064" width="11.88671875" style="16" customWidth="1"/>
    <col min="16065" max="16065" width="12" style="16" customWidth="1"/>
    <col min="16066" max="16066" width="12.44140625" style="16" customWidth="1"/>
    <col min="16067" max="16067" width="12.109375" style="16" customWidth="1"/>
    <col min="16068" max="16068" width="10.88671875" style="16" customWidth="1"/>
    <col min="16069" max="16069" width="11.6640625" style="16" customWidth="1"/>
    <col min="16070" max="16070" width="11.88671875" style="16" customWidth="1"/>
    <col min="16071" max="16071" width="12" style="16" customWidth="1"/>
    <col min="16072" max="16072" width="12.44140625" style="16" customWidth="1"/>
    <col min="16073" max="16384" width="11.44140625" style="16"/>
  </cols>
  <sheetData>
    <row r="1" spans="1:55" s="2" customFormat="1" ht="12.75" customHeight="1">
      <c r="A1" s="1"/>
      <c r="AR1" s="2" t="s">
        <v>88</v>
      </c>
      <c r="AX1" s="2" t="s">
        <v>88</v>
      </c>
    </row>
    <row r="2" spans="1:55" s="3" customFormat="1" ht="22.5" customHeight="1">
      <c r="A2" s="41" t="s">
        <v>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</row>
    <row r="3" spans="1:55" s="4" customFormat="1" ht="18.7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</row>
    <row r="4" spans="1:55" s="7" customFormat="1" ht="15.75" customHeight="1">
      <c r="A4" s="39" t="s">
        <v>0</v>
      </c>
      <c r="B4" s="37">
        <v>2017</v>
      </c>
      <c r="C4" s="37"/>
      <c r="D4" s="37"/>
      <c r="E4" s="37"/>
      <c r="F4" s="37"/>
      <c r="G4" s="37"/>
      <c r="H4" s="37">
        <v>2018</v>
      </c>
      <c r="I4" s="37"/>
      <c r="J4" s="37"/>
      <c r="K4" s="37"/>
      <c r="L4" s="37"/>
      <c r="M4" s="37"/>
      <c r="N4" s="37">
        <v>2019</v>
      </c>
      <c r="O4" s="37"/>
      <c r="P4" s="37"/>
      <c r="Q4" s="37"/>
      <c r="R4" s="37"/>
      <c r="S4" s="37"/>
      <c r="T4" s="37">
        <v>2020</v>
      </c>
      <c r="U4" s="37"/>
      <c r="V4" s="37"/>
      <c r="W4" s="37"/>
      <c r="X4" s="37"/>
      <c r="Y4" s="37"/>
      <c r="Z4" s="38">
        <v>2021</v>
      </c>
      <c r="AA4" s="38"/>
      <c r="AB4" s="38"/>
      <c r="AC4" s="38"/>
      <c r="AD4" s="38"/>
      <c r="AE4" s="38"/>
      <c r="AF4" s="37">
        <v>2022</v>
      </c>
      <c r="AG4" s="37"/>
      <c r="AH4" s="37"/>
      <c r="AI4" s="37"/>
      <c r="AJ4" s="37"/>
      <c r="AK4" s="37"/>
      <c r="AL4" s="37">
        <v>2023</v>
      </c>
      <c r="AM4" s="37"/>
      <c r="AN4" s="37"/>
      <c r="AO4" s="37"/>
      <c r="AP4" s="37"/>
      <c r="AQ4" s="37"/>
      <c r="AR4" s="37">
        <v>2024</v>
      </c>
      <c r="AS4" s="37"/>
      <c r="AT4" s="37"/>
      <c r="AU4" s="37"/>
      <c r="AV4" s="37"/>
      <c r="AW4" s="37"/>
      <c r="AX4" s="37">
        <v>2025</v>
      </c>
      <c r="AY4" s="37"/>
      <c r="AZ4" s="37"/>
      <c r="BA4" s="37"/>
      <c r="BB4" s="37"/>
      <c r="BC4" s="37"/>
    </row>
    <row r="5" spans="1:55" s="7" customFormat="1" ht="13.8">
      <c r="A5" s="40"/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1</v>
      </c>
      <c r="I5" s="8" t="s">
        <v>2</v>
      </c>
      <c r="J5" s="8" t="s">
        <v>3</v>
      </c>
      <c r="K5" s="8" t="s">
        <v>4</v>
      </c>
      <c r="L5" s="8" t="s">
        <v>5</v>
      </c>
      <c r="M5" s="8" t="s">
        <v>6</v>
      </c>
      <c r="N5" s="8" t="s">
        <v>1</v>
      </c>
      <c r="O5" s="8" t="s">
        <v>2</v>
      </c>
      <c r="P5" s="8" t="s">
        <v>3</v>
      </c>
      <c r="Q5" s="8" t="s">
        <v>4</v>
      </c>
      <c r="R5" s="8" t="s">
        <v>5</v>
      </c>
      <c r="S5" s="8" t="s">
        <v>6</v>
      </c>
      <c r="T5" s="8" t="s">
        <v>1</v>
      </c>
      <c r="U5" s="8" t="s">
        <v>2</v>
      </c>
      <c r="V5" s="8" t="s">
        <v>3</v>
      </c>
      <c r="W5" s="8" t="s">
        <v>4</v>
      </c>
      <c r="X5" s="8" t="s">
        <v>5</v>
      </c>
      <c r="Y5" s="8" t="s">
        <v>6</v>
      </c>
      <c r="Z5" s="9" t="s">
        <v>1</v>
      </c>
      <c r="AA5" s="9" t="s">
        <v>2</v>
      </c>
      <c r="AB5" s="9" t="s">
        <v>3</v>
      </c>
      <c r="AC5" s="9" t="s">
        <v>4</v>
      </c>
      <c r="AD5" s="9" t="s">
        <v>5</v>
      </c>
      <c r="AE5" s="9" t="s">
        <v>6</v>
      </c>
      <c r="AF5" s="8" t="s">
        <v>1</v>
      </c>
      <c r="AG5" s="8" t="s">
        <v>2</v>
      </c>
      <c r="AH5" s="8" t="s">
        <v>3</v>
      </c>
      <c r="AI5" s="8" t="s">
        <v>4</v>
      </c>
      <c r="AJ5" s="8" t="s">
        <v>5</v>
      </c>
      <c r="AK5" s="8" t="s">
        <v>6</v>
      </c>
      <c r="AL5" s="8" t="s">
        <v>1</v>
      </c>
      <c r="AM5" s="8" t="s">
        <v>2</v>
      </c>
      <c r="AN5" s="8" t="s">
        <v>3</v>
      </c>
      <c r="AO5" s="8" t="s">
        <v>4</v>
      </c>
      <c r="AP5" s="8" t="s">
        <v>5</v>
      </c>
      <c r="AQ5" s="8" t="s">
        <v>6</v>
      </c>
      <c r="AR5" s="8" t="s">
        <v>1</v>
      </c>
      <c r="AS5" s="8" t="s">
        <v>2</v>
      </c>
      <c r="AT5" s="8" t="s">
        <v>3</v>
      </c>
      <c r="AU5" s="8" t="s">
        <v>4</v>
      </c>
      <c r="AV5" s="8" t="s">
        <v>5</v>
      </c>
      <c r="AW5" s="8" t="s">
        <v>6</v>
      </c>
      <c r="AX5" s="8" t="s">
        <v>1</v>
      </c>
      <c r="AY5" s="8" t="s">
        <v>2</v>
      </c>
      <c r="AZ5" s="8" t="s">
        <v>3</v>
      </c>
      <c r="BA5" s="8" t="s">
        <v>4</v>
      </c>
      <c r="BB5" s="8" t="s">
        <v>5</v>
      </c>
      <c r="BC5" s="8" t="s">
        <v>6</v>
      </c>
    </row>
    <row r="6" spans="1:55" s="13" customFormat="1" ht="12.75" customHeight="1">
      <c r="A6" s="10" t="s">
        <v>1</v>
      </c>
      <c r="B6" s="11">
        <f t="shared" ref="B6:G6" si="0">SUM(B7+B10)</f>
        <v>6831883</v>
      </c>
      <c r="C6" s="11">
        <f t="shared" si="0"/>
        <v>432532</v>
      </c>
      <c r="D6" s="11">
        <f t="shared" si="0"/>
        <v>560497</v>
      </c>
      <c r="E6" s="11">
        <f t="shared" si="0"/>
        <v>2214530</v>
      </c>
      <c r="F6" s="11">
        <f t="shared" si="0"/>
        <v>1497077</v>
      </c>
      <c r="G6" s="11">
        <f t="shared" si="0"/>
        <v>2127247</v>
      </c>
      <c r="H6" s="11">
        <f t="shared" ref="H6:M6" si="1">+H7+H10</f>
        <v>7220334</v>
      </c>
      <c r="I6" s="11">
        <f t="shared" si="1"/>
        <v>437598</v>
      </c>
      <c r="J6" s="11">
        <f t="shared" si="1"/>
        <v>619469</v>
      </c>
      <c r="K6" s="11">
        <f t="shared" si="1"/>
        <v>2533749</v>
      </c>
      <c r="L6" s="11">
        <f t="shared" si="1"/>
        <v>1607138</v>
      </c>
      <c r="M6" s="11">
        <f t="shared" si="1"/>
        <v>2022380</v>
      </c>
      <c r="N6" s="11">
        <v>7126857</v>
      </c>
      <c r="O6" s="11">
        <v>385658</v>
      </c>
      <c r="P6" s="11">
        <v>570245</v>
      </c>
      <c r="Q6" s="11">
        <v>2462317</v>
      </c>
      <c r="R6" s="11">
        <v>1794834</v>
      </c>
      <c r="S6" s="11">
        <v>1913803</v>
      </c>
      <c r="T6" s="11">
        <v>2707423</v>
      </c>
      <c r="U6" s="11">
        <v>183222</v>
      </c>
      <c r="V6" s="11">
        <v>253265</v>
      </c>
      <c r="W6" s="11">
        <v>827736</v>
      </c>
      <c r="X6" s="11">
        <v>710192</v>
      </c>
      <c r="Y6" s="11">
        <v>733008</v>
      </c>
      <c r="Z6" s="12">
        <f>Z7+Z10</f>
        <v>5590124</v>
      </c>
      <c r="AA6" s="12">
        <v>471200</v>
      </c>
      <c r="AB6" s="12">
        <v>480377</v>
      </c>
      <c r="AC6" s="12">
        <v>1651449</v>
      </c>
      <c r="AD6" s="12">
        <v>1459397</v>
      </c>
      <c r="AE6" s="12">
        <v>1527701</v>
      </c>
      <c r="AF6" s="11">
        <f>AF7+AF10</f>
        <v>7942710</v>
      </c>
      <c r="AG6" s="11">
        <v>768606</v>
      </c>
      <c r="AH6" s="11">
        <v>580704</v>
      </c>
      <c r="AI6" s="11">
        <v>2090407</v>
      </c>
      <c r="AJ6" s="11">
        <v>2077539</v>
      </c>
      <c r="AK6" s="11">
        <v>2425454</v>
      </c>
      <c r="AL6" s="11">
        <v>9009093.5138979293</v>
      </c>
      <c r="AM6" s="11">
        <v>847293.26441324432</v>
      </c>
      <c r="AN6" s="11">
        <v>656969.63614266645</v>
      </c>
      <c r="AO6" s="11">
        <v>2277954.150228831</v>
      </c>
      <c r="AP6" s="11">
        <v>2330059.7613047985</v>
      </c>
      <c r="AQ6" s="11">
        <v>2896817.5200689966</v>
      </c>
      <c r="AR6" s="11">
        <v>9519908.953944603</v>
      </c>
      <c r="AS6" s="11">
        <v>911635.57387330511</v>
      </c>
      <c r="AT6" s="11">
        <v>717995.76167457714</v>
      </c>
      <c r="AU6" s="11">
        <v>2350744.4118898557</v>
      </c>
      <c r="AV6" s="11">
        <v>2430761.525155379</v>
      </c>
      <c r="AW6" s="11">
        <v>3108771.6813514857</v>
      </c>
      <c r="AX6" s="11">
        <v>9882364.9677828457</v>
      </c>
      <c r="AY6" s="11">
        <v>949170.78322337079</v>
      </c>
      <c r="AZ6" s="11">
        <v>763794.26614963845</v>
      </c>
      <c r="BA6" s="11">
        <v>2402482.67228316</v>
      </c>
      <c r="BB6" s="11">
        <v>2527770.109243751</v>
      </c>
      <c r="BC6" s="11">
        <v>3239147.1368829254</v>
      </c>
    </row>
    <row r="7" spans="1:55" ht="12.75" customHeight="1">
      <c r="A7" s="10" t="s">
        <v>7</v>
      </c>
      <c r="B7" s="14">
        <f>SUM(C7:G7)</f>
        <v>644341</v>
      </c>
      <c r="C7" s="14">
        <f>SUM(C8:C9)</f>
        <v>29407</v>
      </c>
      <c r="D7" s="14">
        <f>SUM(D8:D9)</f>
        <v>53334</v>
      </c>
      <c r="E7" s="14">
        <f>SUM(E8:E9)</f>
        <v>190713</v>
      </c>
      <c r="F7" s="14">
        <f>SUM(F8:F9)</f>
        <v>179297</v>
      </c>
      <c r="G7" s="14">
        <f>SUM(G8:G9)</f>
        <v>191590</v>
      </c>
      <c r="H7" s="14">
        <f t="shared" ref="H7:H12" si="2">+I7+J7+K7+L7+M7</f>
        <v>651446</v>
      </c>
      <c r="I7" s="14">
        <f>+I8+I9</f>
        <v>28194</v>
      </c>
      <c r="J7" s="14">
        <f>+J8+J9</f>
        <v>49285</v>
      </c>
      <c r="K7" s="14">
        <f>+K8+K9</f>
        <v>218021</v>
      </c>
      <c r="L7" s="14">
        <f>+L8+L9</f>
        <v>168877</v>
      </c>
      <c r="M7" s="14">
        <f>+M8+M9</f>
        <v>187069</v>
      </c>
      <c r="N7" s="14">
        <v>680821</v>
      </c>
      <c r="O7" s="14">
        <v>28452</v>
      </c>
      <c r="P7" s="14">
        <v>49625</v>
      </c>
      <c r="Q7" s="14">
        <v>237947</v>
      </c>
      <c r="R7" s="14">
        <v>183309</v>
      </c>
      <c r="S7" s="14">
        <v>181488</v>
      </c>
      <c r="T7" s="14">
        <f>+T8+T9</f>
        <v>302113</v>
      </c>
      <c r="U7" s="14">
        <v>15061</v>
      </c>
      <c r="V7" s="14">
        <v>28942</v>
      </c>
      <c r="W7" s="14">
        <v>95305</v>
      </c>
      <c r="X7" s="14">
        <v>77517</v>
      </c>
      <c r="Y7" s="14">
        <v>85288</v>
      </c>
      <c r="Z7" s="15">
        <f>SUM(AA7:AE7)</f>
        <v>595815</v>
      </c>
      <c r="AA7" s="15">
        <v>38675</v>
      </c>
      <c r="AB7" s="15">
        <v>52909</v>
      </c>
      <c r="AC7" s="15">
        <v>167835</v>
      </c>
      <c r="AD7" s="15">
        <v>152302</v>
      </c>
      <c r="AE7" s="15">
        <v>184094</v>
      </c>
      <c r="AF7" s="14">
        <f>SUM(AG7:AK7)</f>
        <v>779295</v>
      </c>
      <c r="AG7" s="14">
        <v>59479</v>
      </c>
      <c r="AH7" s="14">
        <v>56656</v>
      </c>
      <c r="AI7" s="14">
        <v>204092</v>
      </c>
      <c r="AJ7" s="14">
        <v>205977</v>
      </c>
      <c r="AK7" s="14">
        <v>253091</v>
      </c>
      <c r="AL7" s="15">
        <f>SUM(AM7:AR7)</f>
        <v>1934632.7359328372</v>
      </c>
      <c r="AM7" s="14">
        <v>69459.120710976509</v>
      </c>
      <c r="AN7" s="14">
        <v>66458.45681442054</v>
      </c>
      <c r="AO7" s="14">
        <v>251822.7993858853</v>
      </c>
      <c r="AP7" s="14">
        <v>250378.95929473545</v>
      </c>
      <c r="AQ7" s="14">
        <v>312305.12248955813</v>
      </c>
      <c r="AR7" s="15">
        <v>984208.2772372613</v>
      </c>
      <c r="AS7" s="14">
        <v>77097.13614586537</v>
      </c>
      <c r="AT7" s="14">
        <v>70482.354779803092</v>
      </c>
      <c r="AU7" s="14">
        <v>248532.11944129597</v>
      </c>
      <c r="AV7" s="14">
        <v>259167.15717983621</v>
      </c>
      <c r="AW7" s="14">
        <v>328929.50969046081</v>
      </c>
      <c r="AX7" s="15">
        <v>1021655.8438179861</v>
      </c>
      <c r="AY7" s="14">
        <v>79967.297799742999</v>
      </c>
      <c r="AZ7" s="14">
        <v>72753.991994288153</v>
      </c>
      <c r="BA7" s="14">
        <v>257003.28478598213</v>
      </c>
      <c r="BB7" s="14">
        <v>266509.69039021037</v>
      </c>
      <c r="BC7" s="14">
        <v>345421.57884776226</v>
      </c>
    </row>
    <row r="8" spans="1:55" ht="12.75" customHeight="1">
      <c r="A8" s="17" t="s">
        <v>8</v>
      </c>
      <c r="B8" s="18">
        <f>SUM(C8:G8)</f>
        <v>604197</v>
      </c>
      <c r="C8" s="18">
        <v>27215</v>
      </c>
      <c r="D8" s="18">
        <v>51269</v>
      </c>
      <c r="E8" s="18">
        <v>180656</v>
      </c>
      <c r="F8" s="18">
        <v>165536</v>
      </c>
      <c r="G8" s="18">
        <v>179521</v>
      </c>
      <c r="H8" s="18">
        <f t="shared" si="2"/>
        <v>609107</v>
      </c>
      <c r="I8" s="18">
        <v>26068</v>
      </c>
      <c r="J8" s="18">
        <v>47257</v>
      </c>
      <c r="K8" s="18">
        <v>207035</v>
      </c>
      <c r="L8" s="18">
        <v>155428</v>
      </c>
      <c r="M8" s="18">
        <v>173319</v>
      </c>
      <c r="N8" s="18">
        <v>636167</v>
      </c>
      <c r="O8" s="18">
        <v>26154</v>
      </c>
      <c r="P8" s="18">
        <v>47359</v>
      </c>
      <c r="Q8" s="18">
        <v>224604</v>
      </c>
      <c r="R8" s="18">
        <v>169618</v>
      </c>
      <c r="S8" s="18">
        <v>168432</v>
      </c>
      <c r="T8" s="18">
        <f>+U8+V8+W8+X8+Y8</f>
        <v>284915</v>
      </c>
      <c r="U8" s="18">
        <v>13813</v>
      </c>
      <c r="V8" s="18">
        <v>27766</v>
      </c>
      <c r="W8" s="18">
        <v>90546</v>
      </c>
      <c r="X8" s="18">
        <v>72435</v>
      </c>
      <c r="Y8" s="18">
        <v>80355</v>
      </c>
      <c r="Z8" s="15">
        <f t="shared" ref="Z8:Z47" si="3">SUM(AA8:AE8)</f>
        <v>529214</v>
      </c>
      <c r="AA8" s="19">
        <v>29914</v>
      </c>
      <c r="AB8" s="19">
        <v>47743</v>
      </c>
      <c r="AC8" s="19">
        <v>151736</v>
      </c>
      <c r="AD8" s="19">
        <v>135502</v>
      </c>
      <c r="AE8" s="19">
        <v>164319</v>
      </c>
      <c r="AF8" s="14">
        <f t="shared" ref="AF8:AF47" si="4">SUM(AG8:AK8)</f>
        <v>647085</v>
      </c>
      <c r="AG8" s="18">
        <v>42950</v>
      </c>
      <c r="AH8" s="18">
        <v>48080</v>
      </c>
      <c r="AI8" s="18">
        <v>172443</v>
      </c>
      <c r="AJ8" s="18">
        <v>171225</v>
      </c>
      <c r="AK8" s="18">
        <v>212387</v>
      </c>
      <c r="AL8" s="14">
        <v>797076.90040572628</v>
      </c>
      <c r="AM8" s="18">
        <v>52437.587996093629</v>
      </c>
      <c r="AN8" s="18">
        <v>56764.015508681397</v>
      </c>
      <c r="AO8" s="18">
        <v>216370.20184471546</v>
      </c>
      <c r="AP8" s="18">
        <v>209691.97664182339</v>
      </c>
      <c r="AQ8" s="18">
        <v>261813.1184144126</v>
      </c>
      <c r="AR8" s="14">
        <v>835752.82957113523</v>
      </c>
      <c r="AS8" s="18">
        <v>59904.444024392506</v>
      </c>
      <c r="AT8" s="18">
        <v>61108.15084116115</v>
      </c>
      <c r="AU8" s="18">
        <v>216101.04565476548</v>
      </c>
      <c r="AV8" s="18">
        <v>219174.15950490214</v>
      </c>
      <c r="AW8" s="18">
        <v>279465.02954591403</v>
      </c>
      <c r="AX8" s="14">
        <v>871500.32530988811</v>
      </c>
      <c r="AY8" s="18">
        <v>62411.865720997623</v>
      </c>
      <c r="AZ8" s="18">
        <v>63035.848747551798</v>
      </c>
      <c r="BA8" s="18">
        <v>225785.28492679488</v>
      </c>
      <c r="BB8" s="18">
        <v>225870.16471706249</v>
      </c>
      <c r="BC8" s="18">
        <v>294397.16119748133</v>
      </c>
    </row>
    <row r="9" spans="1:55" ht="12.75" customHeight="1">
      <c r="A9" s="17" t="s">
        <v>9</v>
      </c>
      <c r="B9" s="18">
        <f>SUM(C9:G9)</f>
        <v>40144</v>
      </c>
      <c r="C9" s="18">
        <v>2192</v>
      </c>
      <c r="D9" s="18">
        <v>2065</v>
      </c>
      <c r="E9" s="18">
        <v>10057</v>
      </c>
      <c r="F9" s="18">
        <v>13761</v>
      </c>
      <c r="G9" s="18">
        <v>12069</v>
      </c>
      <c r="H9" s="18">
        <f t="shared" si="2"/>
        <v>42339</v>
      </c>
      <c r="I9" s="18">
        <v>2126</v>
      </c>
      <c r="J9" s="18">
        <v>2028</v>
      </c>
      <c r="K9" s="18">
        <v>10986</v>
      </c>
      <c r="L9" s="18">
        <v>13449</v>
      </c>
      <c r="M9" s="18">
        <v>13750</v>
      </c>
      <c r="N9" s="18">
        <v>44654</v>
      </c>
      <c r="O9" s="18">
        <v>2298</v>
      </c>
      <c r="P9" s="18">
        <v>2266</v>
      </c>
      <c r="Q9" s="18">
        <v>13343</v>
      </c>
      <c r="R9" s="18">
        <v>13691</v>
      </c>
      <c r="S9" s="18">
        <v>13056</v>
      </c>
      <c r="T9" s="18">
        <f>+U9+V9+W9+X9+Y9</f>
        <v>17198</v>
      </c>
      <c r="U9" s="18">
        <v>1248</v>
      </c>
      <c r="V9" s="18">
        <v>1176</v>
      </c>
      <c r="W9" s="18">
        <v>4759</v>
      </c>
      <c r="X9" s="18">
        <v>5082</v>
      </c>
      <c r="Y9" s="18">
        <v>4933</v>
      </c>
      <c r="Z9" s="15">
        <f t="shared" si="3"/>
        <v>66601</v>
      </c>
      <c r="AA9" s="19">
        <v>8761</v>
      </c>
      <c r="AB9" s="19">
        <v>5166</v>
      </c>
      <c r="AC9" s="19">
        <v>16099</v>
      </c>
      <c r="AD9" s="19">
        <v>16800</v>
      </c>
      <c r="AE9" s="19">
        <v>19775</v>
      </c>
      <c r="AF9" s="14">
        <f t="shared" si="4"/>
        <v>132210</v>
      </c>
      <c r="AG9" s="18">
        <v>16529</v>
      </c>
      <c r="AH9" s="18">
        <v>8576</v>
      </c>
      <c r="AI9" s="18">
        <v>31649</v>
      </c>
      <c r="AJ9" s="18">
        <v>34752</v>
      </c>
      <c r="AK9" s="18">
        <v>40704</v>
      </c>
      <c r="AL9" s="14">
        <v>153346.22876067701</v>
      </c>
      <c r="AM9" s="18">
        <v>17021.532714882876</v>
      </c>
      <c r="AN9" s="18">
        <v>9694.4413057391375</v>
      </c>
      <c r="AO9" s="18">
        <v>35452.597541169904</v>
      </c>
      <c r="AP9" s="18">
        <v>40686.982652912164</v>
      </c>
      <c r="AQ9" s="18">
        <v>50492.004075145473</v>
      </c>
      <c r="AR9" s="14">
        <v>148455.4476661261</v>
      </c>
      <c r="AS9" s="18">
        <v>17192.692121472857</v>
      </c>
      <c r="AT9" s="18">
        <v>9374.2039386419565</v>
      </c>
      <c r="AU9" s="18">
        <v>32431.073786530476</v>
      </c>
      <c r="AV9" s="18">
        <v>39992.997674934042</v>
      </c>
      <c r="AW9" s="18">
        <v>49464.480144546797</v>
      </c>
      <c r="AX9" s="14">
        <v>150155.51850809777</v>
      </c>
      <c r="AY9" s="18">
        <v>17555.432078745376</v>
      </c>
      <c r="AZ9" s="18">
        <v>9718.1432467363502</v>
      </c>
      <c r="BA9" s="18">
        <v>31217.999859187279</v>
      </c>
      <c r="BB9" s="18">
        <v>40639.525673147917</v>
      </c>
      <c r="BC9" s="18">
        <v>51024.417650280848</v>
      </c>
    </row>
    <row r="10" spans="1:55" ht="12.75" customHeight="1">
      <c r="A10" s="10" t="s">
        <v>10</v>
      </c>
      <c r="B10" s="14">
        <f t="shared" ref="B10:G10" si="5">SUM(B11:B12)</f>
        <v>6187542</v>
      </c>
      <c r="C10" s="14">
        <f t="shared" si="5"/>
        <v>403125</v>
      </c>
      <c r="D10" s="14">
        <f t="shared" si="5"/>
        <v>507163</v>
      </c>
      <c r="E10" s="14">
        <f t="shared" si="5"/>
        <v>2023817</v>
      </c>
      <c r="F10" s="14">
        <f t="shared" si="5"/>
        <v>1317780</v>
      </c>
      <c r="G10" s="14">
        <f t="shared" si="5"/>
        <v>1935657</v>
      </c>
      <c r="H10" s="14">
        <f t="shared" si="2"/>
        <v>6568888</v>
      </c>
      <c r="I10" s="14">
        <f>+I11+I12</f>
        <v>409404</v>
      </c>
      <c r="J10" s="14">
        <f>+J11+J12</f>
        <v>570184</v>
      </c>
      <c r="K10" s="14">
        <f>+K11+K12</f>
        <v>2315728</v>
      </c>
      <c r="L10" s="14">
        <f>+L11+L12</f>
        <v>1438261</v>
      </c>
      <c r="M10" s="14">
        <f>+M11+M12</f>
        <v>1835311</v>
      </c>
      <c r="N10" s="14">
        <v>6446036</v>
      </c>
      <c r="O10" s="14">
        <v>357206</v>
      </c>
      <c r="P10" s="14">
        <v>520620</v>
      </c>
      <c r="Q10" s="14">
        <v>2224370</v>
      </c>
      <c r="R10" s="14">
        <v>1611525</v>
      </c>
      <c r="S10" s="14">
        <v>1732315</v>
      </c>
      <c r="T10" s="14">
        <f t="shared" ref="T10:Y10" si="6">+T11+T12</f>
        <v>2405310</v>
      </c>
      <c r="U10" s="14">
        <f t="shared" si="6"/>
        <v>168161</v>
      </c>
      <c r="V10" s="14">
        <f t="shared" si="6"/>
        <v>224323</v>
      </c>
      <c r="W10" s="14">
        <f t="shared" si="6"/>
        <v>732431</v>
      </c>
      <c r="X10" s="14">
        <f t="shared" si="6"/>
        <v>632675</v>
      </c>
      <c r="Y10" s="14">
        <f t="shared" si="6"/>
        <v>647720</v>
      </c>
      <c r="Z10" s="15">
        <f t="shared" si="3"/>
        <v>4994309</v>
      </c>
      <c r="AA10" s="15">
        <v>432525</v>
      </c>
      <c r="AB10" s="15">
        <v>427468</v>
      </c>
      <c r="AC10" s="15">
        <v>1483614</v>
      </c>
      <c r="AD10" s="15">
        <v>1307095</v>
      </c>
      <c r="AE10" s="15">
        <v>1343607</v>
      </c>
      <c r="AF10" s="14">
        <f t="shared" si="4"/>
        <v>7163415</v>
      </c>
      <c r="AG10" s="14">
        <v>709127</v>
      </c>
      <c r="AH10" s="14">
        <v>524048</v>
      </c>
      <c r="AI10" s="14">
        <v>1886315</v>
      </c>
      <c r="AJ10" s="14">
        <v>1871562</v>
      </c>
      <c r="AK10" s="14">
        <v>2172363</v>
      </c>
      <c r="AL10" s="35">
        <f>+AM10+AN10+AO10+AP10+AQ10</f>
        <v>8058669.8734629611</v>
      </c>
      <c r="AM10" s="14">
        <v>777834.14370226779</v>
      </c>
      <c r="AN10" s="14">
        <v>590511.17932824593</v>
      </c>
      <c r="AO10" s="14">
        <v>2026131.3508429453</v>
      </c>
      <c r="AP10" s="14">
        <v>2079680.8020100633</v>
      </c>
      <c r="AQ10" s="14">
        <v>2584512.397579439</v>
      </c>
      <c r="AR10" s="35">
        <v>8535700.6767073423</v>
      </c>
      <c r="AS10" s="14">
        <v>834538.43772743968</v>
      </c>
      <c r="AT10" s="14">
        <v>647513.40689477406</v>
      </c>
      <c r="AU10" s="14">
        <v>2102212.2924485598</v>
      </c>
      <c r="AV10" s="14">
        <v>2171594.3679755428</v>
      </c>
      <c r="AW10" s="14">
        <v>2779842.1716610244</v>
      </c>
      <c r="AX10" s="35">
        <v>8860709.123964861</v>
      </c>
      <c r="AY10" s="14">
        <v>869203.48542362812</v>
      </c>
      <c r="AZ10" s="14">
        <v>691040.2741553504</v>
      </c>
      <c r="BA10" s="14">
        <v>2145479.3874971783</v>
      </c>
      <c r="BB10" s="14">
        <v>2261260.4188535409</v>
      </c>
      <c r="BC10" s="14">
        <v>2893725.5580351632</v>
      </c>
    </row>
    <row r="11" spans="1:55" ht="12.75" customHeight="1">
      <c r="A11" s="17" t="s">
        <v>11</v>
      </c>
      <c r="B11" s="18">
        <f t="shared" ref="B11:B17" si="7">SUM(C11:G11)</f>
        <v>833525</v>
      </c>
      <c r="C11" s="18">
        <v>28441</v>
      </c>
      <c r="D11" s="18">
        <v>69429</v>
      </c>
      <c r="E11" s="18">
        <v>233463</v>
      </c>
      <c r="F11" s="18">
        <v>220227</v>
      </c>
      <c r="G11" s="18">
        <v>281965</v>
      </c>
      <c r="H11" s="18">
        <f t="shared" si="2"/>
        <v>950327</v>
      </c>
      <c r="I11" s="18">
        <v>32233</v>
      </c>
      <c r="J11" s="18">
        <v>75145</v>
      </c>
      <c r="K11" s="18">
        <v>304353</v>
      </c>
      <c r="L11" s="18">
        <v>240557</v>
      </c>
      <c r="M11" s="18">
        <v>298039</v>
      </c>
      <c r="N11" s="18">
        <v>1088417</v>
      </c>
      <c r="O11" s="18">
        <v>28512</v>
      </c>
      <c r="P11" s="18">
        <v>71934</v>
      </c>
      <c r="Q11" s="18">
        <v>363962</v>
      </c>
      <c r="R11" s="18">
        <v>308266</v>
      </c>
      <c r="S11" s="18">
        <v>315743</v>
      </c>
      <c r="T11" s="18">
        <f>+U11+V11+W11+X11+Y11</f>
        <v>706116</v>
      </c>
      <c r="U11" s="18">
        <v>24720</v>
      </c>
      <c r="V11" s="18">
        <v>56881</v>
      </c>
      <c r="W11" s="18">
        <v>209532</v>
      </c>
      <c r="X11" s="18">
        <v>203680</v>
      </c>
      <c r="Y11" s="18">
        <v>211303</v>
      </c>
      <c r="Z11" s="15">
        <f t="shared" si="3"/>
        <v>1339092</v>
      </c>
      <c r="AA11" s="19">
        <v>42857</v>
      </c>
      <c r="AB11" s="19">
        <v>89544</v>
      </c>
      <c r="AC11" s="19">
        <v>357262</v>
      </c>
      <c r="AD11" s="19">
        <v>375869</v>
      </c>
      <c r="AE11" s="19">
        <v>473560</v>
      </c>
      <c r="AF11" s="14">
        <f t="shared" si="4"/>
        <v>1358050</v>
      </c>
      <c r="AG11" s="18">
        <v>36404</v>
      </c>
      <c r="AH11" s="18">
        <v>62668</v>
      </c>
      <c r="AI11" s="18">
        <v>304903</v>
      </c>
      <c r="AJ11" s="18">
        <v>366964</v>
      </c>
      <c r="AK11" s="18">
        <v>587111</v>
      </c>
      <c r="AL11" s="15">
        <f>SUM(AM11:AQ11)</f>
        <v>1327868.7647715327</v>
      </c>
      <c r="AM11" s="36">
        <v>33113.388876089448</v>
      </c>
      <c r="AN11" s="18">
        <v>58430.421607843353</v>
      </c>
      <c r="AO11" s="18">
        <v>292738.70588560548</v>
      </c>
      <c r="AP11" s="18">
        <v>348521.53914523526</v>
      </c>
      <c r="AQ11" s="18">
        <v>595064.70925675903</v>
      </c>
      <c r="AR11" s="15">
        <v>1410338.2259370582</v>
      </c>
      <c r="AS11" s="36">
        <v>36566.289071171159</v>
      </c>
      <c r="AT11" s="18">
        <v>63715.575328091007</v>
      </c>
      <c r="AU11" s="18">
        <v>300372.14955284295</v>
      </c>
      <c r="AV11" s="18">
        <v>365132.43388444051</v>
      </c>
      <c r="AW11" s="18">
        <v>644551.77810051234</v>
      </c>
      <c r="AX11" s="15">
        <v>1518964.3651826656</v>
      </c>
      <c r="AY11" s="36">
        <v>39350.270328278624</v>
      </c>
      <c r="AZ11" s="18">
        <v>68325.802531545312</v>
      </c>
      <c r="BA11" s="18">
        <v>327480.55386148178</v>
      </c>
      <c r="BB11" s="18">
        <v>395030.95306509896</v>
      </c>
      <c r="BC11" s="18">
        <v>688776.78539626114</v>
      </c>
    </row>
    <row r="12" spans="1:55" ht="12.75" customHeight="1">
      <c r="A12" s="17" t="s">
        <v>12</v>
      </c>
      <c r="B12" s="18">
        <f t="shared" si="7"/>
        <v>5354017</v>
      </c>
      <c r="C12" s="18">
        <v>374684</v>
      </c>
      <c r="D12" s="18">
        <v>437734</v>
      </c>
      <c r="E12" s="18">
        <v>1790354</v>
      </c>
      <c r="F12" s="18">
        <v>1097553</v>
      </c>
      <c r="G12" s="18">
        <v>1653692</v>
      </c>
      <c r="H12" s="18">
        <f t="shared" si="2"/>
        <v>5618561</v>
      </c>
      <c r="I12" s="18">
        <v>377171</v>
      </c>
      <c r="J12" s="18">
        <v>495039</v>
      </c>
      <c r="K12" s="18">
        <v>2011375</v>
      </c>
      <c r="L12" s="18">
        <v>1197704</v>
      </c>
      <c r="M12" s="18">
        <v>1537272</v>
      </c>
      <c r="N12" s="18">
        <v>5357619</v>
      </c>
      <c r="O12" s="18">
        <v>328694</v>
      </c>
      <c r="P12" s="18">
        <v>448686</v>
      </c>
      <c r="Q12" s="18">
        <v>1860408</v>
      </c>
      <c r="R12" s="18">
        <v>1303259</v>
      </c>
      <c r="S12" s="18">
        <v>1416572</v>
      </c>
      <c r="T12" s="18">
        <f>+U12+V12+W12+X12+Y12</f>
        <v>1699194</v>
      </c>
      <c r="U12" s="18">
        <v>143441</v>
      </c>
      <c r="V12" s="18">
        <v>167442</v>
      </c>
      <c r="W12" s="18">
        <v>522899</v>
      </c>
      <c r="X12" s="18">
        <v>428995</v>
      </c>
      <c r="Y12" s="18">
        <v>436417</v>
      </c>
      <c r="Z12" s="15">
        <f t="shared" si="3"/>
        <v>3655217</v>
      </c>
      <c r="AA12" s="19">
        <v>389668</v>
      </c>
      <c r="AB12" s="19">
        <v>337924</v>
      </c>
      <c r="AC12" s="19">
        <v>1126352</v>
      </c>
      <c r="AD12" s="19">
        <v>931226</v>
      </c>
      <c r="AE12" s="19">
        <v>870047</v>
      </c>
      <c r="AF12" s="14">
        <f t="shared" si="4"/>
        <v>5805365</v>
      </c>
      <c r="AG12" s="18">
        <v>672723</v>
      </c>
      <c r="AH12" s="18">
        <v>461380</v>
      </c>
      <c r="AI12" s="18">
        <v>1581412</v>
      </c>
      <c r="AJ12" s="18">
        <v>1504598</v>
      </c>
      <c r="AK12" s="18">
        <v>1585252</v>
      </c>
      <c r="AL12" s="14">
        <v>6730801.1006703796</v>
      </c>
      <c r="AM12" s="36">
        <v>744720.75482617842</v>
      </c>
      <c r="AN12" s="18">
        <v>532080.75772040267</v>
      </c>
      <c r="AO12" s="18">
        <v>1733392.6449573399</v>
      </c>
      <c r="AP12" s="18">
        <v>1731159.2628648281</v>
      </c>
      <c r="AQ12" s="18">
        <v>1989447.6883226798</v>
      </c>
      <c r="AR12" s="14">
        <v>7125362.4507702822</v>
      </c>
      <c r="AS12" s="36">
        <v>797972.14865626849</v>
      </c>
      <c r="AT12" s="18">
        <v>583797.83156668313</v>
      </c>
      <c r="AU12" s="18">
        <v>1801840.1428957169</v>
      </c>
      <c r="AV12" s="18">
        <v>1806461.9340911023</v>
      </c>
      <c r="AW12" s="18">
        <v>2135290.3935605129</v>
      </c>
      <c r="AX12" s="14">
        <v>7341744.758782194</v>
      </c>
      <c r="AY12" s="36">
        <v>829853.21509534935</v>
      </c>
      <c r="AZ12" s="18">
        <v>622714.471623805</v>
      </c>
      <c r="BA12" s="18">
        <v>1817998.8336356964</v>
      </c>
      <c r="BB12" s="18">
        <v>1866229.4657884422</v>
      </c>
      <c r="BC12" s="18">
        <v>2204948.7726389016</v>
      </c>
    </row>
    <row r="13" spans="1:55" ht="12.75" customHeight="1">
      <c r="A13" s="10" t="s">
        <v>13</v>
      </c>
      <c r="B13" s="14">
        <f t="shared" si="7"/>
        <v>3017262</v>
      </c>
      <c r="C13" s="14">
        <f>SUM(C14:C16)</f>
        <v>235151</v>
      </c>
      <c r="D13" s="14">
        <f>SUM(D14:D16)</f>
        <v>277982</v>
      </c>
      <c r="E13" s="14">
        <f>SUM(E14:E16)</f>
        <v>968519</v>
      </c>
      <c r="F13" s="14">
        <f>SUM(F14:F16)</f>
        <v>590617</v>
      </c>
      <c r="G13" s="14">
        <f>SUM(G14:G16)</f>
        <v>944993</v>
      </c>
      <c r="H13" s="14">
        <f t="shared" ref="H13:M13" si="8">+H14+H15+H16</f>
        <v>3279892</v>
      </c>
      <c r="I13" s="14">
        <f t="shared" si="8"/>
        <v>242886</v>
      </c>
      <c r="J13" s="14">
        <f t="shared" si="8"/>
        <v>315677</v>
      </c>
      <c r="K13" s="14">
        <f t="shared" si="8"/>
        <v>1142745</v>
      </c>
      <c r="L13" s="14">
        <f t="shared" si="8"/>
        <v>677824</v>
      </c>
      <c r="M13" s="14">
        <f t="shared" si="8"/>
        <v>900760</v>
      </c>
      <c r="N13" s="14">
        <v>3128148</v>
      </c>
      <c r="O13" s="14">
        <v>202876</v>
      </c>
      <c r="P13" s="14">
        <v>286317</v>
      </c>
      <c r="Q13" s="14">
        <v>1062289</v>
      </c>
      <c r="R13" s="14">
        <v>738951</v>
      </c>
      <c r="S13" s="14">
        <v>837715</v>
      </c>
      <c r="T13" s="14">
        <f>+T14+T15+T16</f>
        <v>1081410</v>
      </c>
      <c r="U13" s="14">
        <v>97890</v>
      </c>
      <c r="V13" s="14">
        <v>115819</v>
      </c>
      <c r="W13" s="14">
        <v>322942</v>
      </c>
      <c r="X13" s="14">
        <v>265546</v>
      </c>
      <c r="Y13" s="14">
        <v>279213</v>
      </c>
      <c r="Z13" s="15">
        <f t="shared" si="3"/>
        <v>2265587</v>
      </c>
      <c r="AA13" s="15">
        <v>265855</v>
      </c>
      <c r="AB13" s="15">
        <v>234902</v>
      </c>
      <c r="AC13" s="15">
        <v>675053</v>
      </c>
      <c r="AD13" s="15">
        <v>563613</v>
      </c>
      <c r="AE13" s="15">
        <v>526164</v>
      </c>
      <c r="AF13" s="14">
        <f t="shared" si="4"/>
        <v>3367206</v>
      </c>
      <c r="AG13" s="14">
        <v>424417</v>
      </c>
      <c r="AH13" s="14">
        <v>290187</v>
      </c>
      <c r="AI13" s="14">
        <v>884329</v>
      </c>
      <c r="AJ13" s="14">
        <v>853584</v>
      </c>
      <c r="AK13" s="14">
        <v>914689</v>
      </c>
      <c r="AL13" s="15">
        <v>4332028.4041365366</v>
      </c>
      <c r="AM13" s="15">
        <v>517776.46909207798</v>
      </c>
      <c r="AN13" s="14">
        <v>363403.12508387404</v>
      </c>
      <c r="AO13" s="14">
        <v>1080308.5896548145</v>
      </c>
      <c r="AP13" s="14">
        <v>1090283.5924480492</v>
      </c>
      <c r="AQ13" s="14">
        <v>1280256.6278577209</v>
      </c>
      <c r="AR13" s="15">
        <v>4619979.7706575887</v>
      </c>
      <c r="AS13" s="15">
        <v>558761.26742453116</v>
      </c>
      <c r="AT13" s="14">
        <v>400694.13439665933</v>
      </c>
      <c r="AU13" s="14">
        <v>1130440.4072526335</v>
      </c>
      <c r="AV13" s="14">
        <v>1149224.2418123847</v>
      </c>
      <c r="AW13" s="14">
        <v>1380859.7197713801</v>
      </c>
      <c r="AX13" s="15">
        <v>4570742.4001033949</v>
      </c>
      <c r="AY13" s="15">
        <v>561780.91665595956</v>
      </c>
      <c r="AZ13" s="14">
        <v>410575.96235593839</v>
      </c>
      <c r="BA13" s="14">
        <v>1092147.6643584222</v>
      </c>
      <c r="BB13" s="14">
        <v>1137495.1172783559</v>
      </c>
      <c r="BC13" s="14">
        <v>1368742.739454719</v>
      </c>
    </row>
    <row r="14" spans="1:55" ht="12.75" customHeight="1">
      <c r="A14" s="17" t="s">
        <v>14</v>
      </c>
      <c r="B14" s="18">
        <f t="shared" si="7"/>
        <v>837104</v>
      </c>
      <c r="C14" s="18">
        <v>57345</v>
      </c>
      <c r="D14" s="18">
        <v>65248</v>
      </c>
      <c r="E14" s="18">
        <v>244861</v>
      </c>
      <c r="F14" s="18">
        <v>152833</v>
      </c>
      <c r="G14" s="18">
        <v>316817</v>
      </c>
      <c r="H14" s="18">
        <f>+I14+J14+K14+L14+M14</f>
        <v>904460</v>
      </c>
      <c r="I14" s="18">
        <v>60200</v>
      </c>
      <c r="J14" s="18">
        <v>79664</v>
      </c>
      <c r="K14" s="18">
        <v>281825</v>
      </c>
      <c r="L14" s="18">
        <v>176379</v>
      </c>
      <c r="M14" s="18">
        <v>306392</v>
      </c>
      <c r="N14" s="18">
        <v>891976</v>
      </c>
      <c r="O14" s="18">
        <v>56343</v>
      </c>
      <c r="P14" s="18">
        <v>71269</v>
      </c>
      <c r="Q14" s="18">
        <v>275302</v>
      </c>
      <c r="R14" s="18">
        <v>194512</v>
      </c>
      <c r="S14" s="18">
        <v>294550</v>
      </c>
      <c r="T14" s="18">
        <f>+U14+V14+W14+X14+Y14</f>
        <v>357952</v>
      </c>
      <c r="U14" s="18">
        <v>27495</v>
      </c>
      <c r="V14" s="18">
        <v>30839</v>
      </c>
      <c r="W14" s="18">
        <v>91564</v>
      </c>
      <c r="X14" s="18">
        <v>82793</v>
      </c>
      <c r="Y14" s="18">
        <v>125261</v>
      </c>
      <c r="Z14" s="15">
        <f t="shared" si="3"/>
        <v>162700</v>
      </c>
      <c r="AA14" s="19">
        <v>14361</v>
      </c>
      <c r="AB14" s="19">
        <v>11193</v>
      </c>
      <c r="AC14" s="19">
        <v>40601</v>
      </c>
      <c r="AD14" s="19">
        <v>39849</v>
      </c>
      <c r="AE14" s="19">
        <v>56696</v>
      </c>
      <c r="AF14" s="14">
        <f t="shared" si="4"/>
        <v>714292</v>
      </c>
      <c r="AG14" s="18">
        <v>85328</v>
      </c>
      <c r="AH14" s="18">
        <v>57584</v>
      </c>
      <c r="AI14" s="18">
        <v>156812</v>
      </c>
      <c r="AJ14" s="18">
        <v>170934</v>
      </c>
      <c r="AK14" s="18">
        <v>243634</v>
      </c>
      <c r="AL14" s="15">
        <v>1092246.5323487469</v>
      </c>
      <c r="AM14" s="36">
        <v>135633.38612049114</v>
      </c>
      <c r="AN14" s="18">
        <v>83521.855456463847</v>
      </c>
      <c r="AO14" s="18">
        <v>227646.17469469309</v>
      </c>
      <c r="AP14" s="18">
        <v>256727.68661532493</v>
      </c>
      <c r="AQ14" s="18">
        <v>388717.42946177389</v>
      </c>
      <c r="AR14" s="15">
        <v>1188655.9511879208</v>
      </c>
      <c r="AS14" s="36">
        <v>142442.67842796558</v>
      </c>
      <c r="AT14" s="18">
        <v>90567.696130749537</v>
      </c>
      <c r="AU14" s="18">
        <v>238395.7840473094</v>
      </c>
      <c r="AV14" s="18">
        <v>274773.6145431769</v>
      </c>
      <c r="AW14" s="18">
        <v>442476.17803871934</v>
      </c>
      <c r="AX14" s="15">
        <v>1144242.2763718599</v>
      </c>
      <c r="AY14" s="36">
        <v>136254.57398712693</v>
      </c>
      <c r="AZ14" s="18">
        <v>90277.972200317483</v>
      </c>
      <c r="BA14" s="18">
        <v>221633.07783214349</v>
      </c>
      <c r="BB14" s="18">
        <v>265594.29788271734</v>
      </c>
      <c r="BC14" s="18">
        <v>430482.35446955462</v>
      </c>
    </row>
    <row r="15" spans="1:55" ht="12.75" customHeight="1">
      <c r="A15" s="17" t="s">
        <v>15</v>
      </c>
      <c r="B15" s="18">
        <f t="shared" si="7"/>
        <v>2146448</v>
      </c>
      <c r="C15" s="18">
        <v>176750</v>
      </c>
      <c r="D15" s="18">
        <v>210775</v>
      </c>
      <c r="E15" s="18">
        <v>711765</v>
      </c>
      <c r="F15" s="18">
        <v>427250</v>
      </c>
      <c r="G15" s="18">
        <v>619908</v>
      </c>
      <c r="H15" s="18">
        <f>+I15+J15+K15+L15+M15</f>
        <v>2334987</v>
      </c>
      <c r="I15" s="18">
        <v>181300</v>
      </c>
      <c r="J15" s="18">
        <v>233622</v>
      </c>
      <c r="K15" s="18">
        <v>845199</v>
      </c>
      <c r="L15" s="18">
        <v>489862</v>
      </c>
      <c r="M15" s="18">
        <v>585004</v>
      </c>
      <c r="N15" s="18">
        <v>2186722</v>
      </c>
      <c r="O15" s="18">
        <v>144922</v>
      </c>
      <c r="P15" s="18">
        <v>212030</v>
      </c>
      <c r="Q15" s="18">
        <v>767861</v>
      </c>
      <c r="R15" s="18">
        <v>530133</v>
      </c>
      <c r="S15" s="18">
        <v>531776</v>
      </c>
      <c r="T15" s="18">
        <f>+U15+V15+W15+X15+Y15</f>
        <v>709772</v>
      </c>
      <c r="U15" s="18">
        <v>69917</v>
      </c>
      <c r="V15" s="18">
        <v>84109</v>
      </c>
      <c r="W15" s="18">
        <v>225965</v>
      </c>
      <c r="X15" s="18">
        <v>178697</v>
      </c>
      <c r="Y15" s="18">
        <v>151084</v>
      </c>
      <c r="Z15" s="15">
        <f t="shared" si="3"/>
        <v>2070980</v>
      </c>
      <c r="AA15" s="19">
        <v>249983</v>
      </c>
      <c r="AB15" s="19">
        <v>221774</v>
      </c>
      <c r="AC15" s="19">
        <v>622288</v>
      </c>
      <c r="AD15" s="19">
        <v>514284</v>
      </c>
      <c r="AE15" s="19">
        <v>462651</v>
      </c>
      <c r="AF15" s="14">
        <f t="shared" si="4"/>
        <v>2597210</v>
      </c>
      <c r="AG15" s="18">
        <v>336399</v>
      </c>
      <c r="AH15" s="18">
        <v>230398</v>
      </c>
      <c r="AI15" s="18">
        <v>708222</v>
      </c>
      <c r="AJ15" s="18">
        <v>664097</v>
      </c>
      <c r="AK15" s="18">
        <v>658094</v>
      </c>
      <c r="AL15" s="14">
        <v>3153334.2714193859</v>
      </c>
      <c r="AM15" s="18">
        <v>377617.86163000728</v>
      </c>
      <c r="AN15" s="18">
        <v>276157.34967875708</v>
      </c>
      <c r="AO15" s="18">
        <v>821684.48013569717</v>
      </c>
      <c r="AP15" s="18">
        <v>806711.73277615849</v>
      </c>
      <c r="AQ15" s="18">
        <v>871162.84719876631</v>
      </c>
      <c r="AR15" s="14">
        <v>3316237.4268291653</v>
      </c>
      <c r="AS15" s="18">
        <v>409429.87090241112</v>
      </c>
      <c r="AT15" s="18">
        <v>304536.09101136669</v>
      </c>
      <c r="AU15" s="18">
        <v>851308.43446210213</v>
      </c>
      <c r="AV15" s="18">
        <v>840021.72233673173</v>
      </c>
      <c r="AW15" s="18">
        <v>910941.30811655405</v>
      </c>
      <c r="AX15" s="14">
        <v>3265254.6289800536</v>
      </c>
      <c r="AY15" s="18">
        <v>415454.856310973</v>
      </c>
      <c r="AZ15" s="18">
        <v>311687.2943065709</v>
      </c>
      <c r="BA15" s="18">
        <v>814942.28945254954</v>
      </c>
      <c r="BB15" s="18">
        <v>825518.90427791048</v>
      </c>
      <c r="BC15" s="18">
        <v>897651.28463204985</v>
      </c>
    </row>
    <row r="16" spans="1:55" ht="12.75" customHeight="1">
      <c r="A16" s="17" t="s">
        <v>16</v>
      </c>
      <c r="B16" s="18">
        <f t="shared" si="7"/>
        <v>33710</v>
      </c>
      <c r="C16" s="18">
        <v>1056</v>
      </c>
      <c r="D16" s="18">
        <v>1959</v>
      </c>
      <c r="E16" s="18">
        <v>11893</v>
      </c>
      <c r="F16" s="18">
        <v>10534</v>
      </c>
      <c r="G16" s="18">
        <v>8268</v>
      </c>
      <c r="H16" s="18">
        <f>+I16+J16+K16+L16+M16</f>
        <v>40445</v>
      </c>
      <c r="I16" s="18">
        <v>1386</v>
      </c>
      <c r="J16" s="18">
        <v>2391</v>
      </c>
      <c r="K16" s="18">
        <v>15721</v>
      </c>
      <c r="L16" s="18">
        <v>11583</v>
      </c>
      <c r="M16" s="18">
        <v>9364</v>
      </c>
      <c r="N16" s="18">
        <v>49450</v>
      </c>
      <c r="O16" s="18">
        <v>1611</v>
      </c>
      <c r="P16" s="18">
        <v>3018</v>
      </c>
      <c r="Q16" s="18">
        <v>19126</v>
      </c>
      <c r="R16" s="18">
        <v>14306</v>
      </c>
      <c r="S16" s="18">
        <v>11389</v>
      </c>
      <c r="T16" s="18">
        <f>+U16+V16+W16+X16+Y16</f>
        <v>13686</v>
      </c>
      <c r="U16" s="18">
        <v>478</v>
      </c>
      <c r="V16" s="18">
        <v>871</v>
      </c>
      <c r="W16" s="18">
        <v>5413</v>
      </c>
      <c r="X16" s="18">
        <v>4056</v>
      </c>
      <c r="Y16" s="18">
        <v>2868</v>
      </c>
      <c r="Z16" s="15">
        <f t="shared" si="3"/>
        <v>31907</v>
      </c>
      <c r="AA16" s="19">
        <v>1511</v>
      </c>
      <c r="AB16" s="19">
        <v>1935</v>
      </c>
      <c r="AC16" s="19">
        <v>12164</v>
      </c>
      <c r="AD16" s="19">
        <v>9480</v>
      </c>
      <c r="AE16" s="19">
        <v>6817</v>
      </c>
      <c r="AF16" s="14">
        <f t="shared" si="4"/>
        <v>55704</v>
      </c>
      <c r="AG16" s="18">
        <v>2690</v>
      </c>
      <c r="AH16" s="18">
        <v>2205</v>
      </c>
      <c r="AI16" s="18">
        <v>19295</v>
      </c>
      <c r="AJ16" s="18">
        <v>18553</v>
      </c>
      <c r="AK16" s="18">
        <v>12961</v>
      </c>
      <c r="AL16" s="14">
        <v>86447.600368403175</v>
      </c>
      <c r="AM16" s="18">
        <v>4525.221341579514</v>
      </c>
      <c r="AN16" s="18">
        <v>3723.9199486531725</v>
      </c>
      <c r="AO16" s="18">
        <v>30977.93482442425</v>
      </c>
      <c r="AP16" s="18">
        <v>26844.173056565713</v>
      </c>
      <c r="AQ16" s="18">
        <v>20376.351197180513</v>
      </c>
      <c r="AR16" s="14">
        <v>115086.39264050269</v>
      </c>
      <c r="AS16" s="18">
        <v>6888.7180941544038</v>
      </c>
      <c r="AT16" s="18">
        <v>5590.3472545431932</v>
      </c>
      <c r="AU16" s="18">
        <v>40736.18874322201</v>
      </c>
      <c r="AV16" s="18">
        <v>34428.904932476114</v>
      </c>
      <c r="AW16" s="18">
        <v>27442.233616106983</v>
      </c>
      <c r="AX16" s="14">
        <v>161245.49475148157</v>
      </c>
      <c r="AY16" s="18">
        <v>10071.486357859567</v>
      </c>
      <c r="AZ16" s="18">
        <v>8610.6958490500983</v>
      </c>
      <c r="BA16" s="18">
        <v>55572.297073729227</v>
      </c>
      <c r="BB16" s="18">
        <v>46381.915117728087</v>
      </c>
      <c r="BC16" s="18">
        <v>40609.100353114583</v>
      </c>
    </row>
    <row r="17" spans="1:55" s="13" customFormat="1" ht="12.75" customHeight="1">
      <c r="A17" s="10" t="s">
        <v>17</v>
      </c>
      <c r="B17" s="14">
        <f t="shared" si="7"/>
        <v>247854</v>
      </c>
      <c r="C17" s="14">
        <f>SUM(C18:C35)</f>
        <v>11905</v>
      </c>
      <c r="D17" s="14">
        <f>SUM(D18:D35)</f>
        <v>16105</v>
      </c>
      <c r="E17" s="14">
        <f>SUM(E18:E35)</f>
        <v>80202</v>
      </c>
      <c r="F17" s="14">
        <f>SUM(F18:F35)</f>
        <v>69594</v>
      </c>
      <c r="G17" s="14">
        <f>SUM(G18:G35)</f>
        <v>70048</v>
      </c>
      <c r="H17" s="14">
        <f>+I17+J17+K17+L17+M17</f>
        <v>224100</v>
      </c>
      <c r="I17" s="14">
        <f>+I18+I19+I20+I21+I22+I23+I24+I25+I26+I27+I28+I29+I30+I31+I32+I33+I34+I35</f>
        <v>9932</v>
      </c>
      <c r="J17" s="14">
        <f>+J18+J19+J20+J21+J22+J23+J24+J25+J26+J27+J28+J29+J30+J31+J32+J33+J34+J35</f>
        <v>12357</v>
      </c>
      <c r="K17" s="14">
        <f>+K18+K19+K20+K21+K22+K23+K24+K25+K26+K27+K28+K29+K30+K31+K32+K33+K34+K35</f>
        <v>80414</v>
      </c>
      <c r="L17" s="14">
        <f>+L18+L19+L20+L21+L22+L23+L24+L25+L26+L27+L28+L29+L30+L31+L32+L33+L34+L35</f>
        <v>62327</v>
      </c>
      <c r="M17" s="14">
        <f>+M18+M19+M20+M21+M22+M23+M24+M25+M26+M27+M28+M29+M30+M31+M32+M33+M34+M35</f>
        <v>59070</v>
      </c>
      <c r="N17" s="14">
        <v>228545</v>
      </c>
      <c r="O17" s="14">
        <v>9166</v>
      </c>
      <c r="P17" s="14">
        <v>14885</v>
      </c>
      <c r="Q17" s="14">
        <v>85256</v>
      </c>
      <c r="R17" s="14">
        <v>63745</v>
      </c>
      <c r="S17" s="14">
        <v>55493</v>
      </c>
      <c r="T17" s="14">
        <v>63073</v>
      </c>
      <c r="U17" s="14">
        <v>3793</v>
      </c>
      <c r="V17" s="14">
        <v>4251</v>
      </c>
      <c r="W17" s="14">
        <v>27615</v>
      </c>
      <c r="X17" s="14">
        <v>14614</v>
      </c>
      <c r="Y17" s="14">
        <v>12800</v>
      </c>
      <c r="Z17" s="15">
        <f t="shared" si="3"/>
        <v>166570</v>
      </c>
      <c r="AA17" s="15">
        <v>11648</v>
      </c>
      <c r="AB17" s="15">
        <v>12103</v>
      </c>
      <c r="AC17" s="15">
        <v>59756</v>
      </c>
      <c r="AD17" s="15">
        <v>43779</v>
      </c>
      <c r="AE17" s="15">
        <v>39284</v>
      </c>
      <c r="AF17" s="14">
        <f t="shared" si="4"/>
        <v>269350</v>
      </c>
      <c r="AG17" s="14">
        <v>20924</v>
      </c>
      <c r="AH17" s="14">
        <v>18462</v>
      </c>
      <c r="AI17" s="14">
        <v>73857</v>
      </c>
      <c r="AJ17" s="14">
        <v>80318</v>
      </c>
      <c r="AK17" s="14">
        <v>75789</v>
      </c>
      <c r="AL17" s="14">
        <v>408798.7192563999</v>
      </c>
      <c r="AM17" s="14">
        <v>31306.438148902267</v>
      </c>
      <c r="AN17" s="14">
        <v>26625.469649110884</v>
      </c>
      <c r="AO17" s="14">
        <v>115592.06444666229</v>
      </c>
      <c r="AP17" s="14">
        <v>119181.63047825969</v>
      </c>
      <c r="AQ17" s="14">
        <v>116093.1165334648</v>
      </c>
      <c r="AR17" s="14">
        <v>419146.25021987827</v>
      </c>
      <c r="AS17" s="14">
        <v>33597.091811964172</v>
      </c>
      <c r="AT17" s="14">
        <v>28115.880487001534</v>
      </c>
      <c r="AU17" s="14">
        <v>113795.28391359921</v>
      </c>
      <c r="AV17" s="14">
        <v>119111.54390291037</v>
      </c>
      <c r="AW17" s="14">
        <v>124526.45010440299</v>
      </c>
      <c r="AX17" s="14">
        <v>429206.52556653169</v>
      </c>
      <c r="AY17" s="14">
        <v>34757.253805662782</v>
      </c>
      <c r="AZ17" s="14">
        <v>30443.744096393068</v>
      </c>
      <c r="BA17" s="14">
        <v>111349.84802488852</v>
      </c>
      <c r="BB17" s="14">
        <v>122726.19298992437</v>
      </c>
      <c r="BC17" s="14">
        <v>129929.48664966297</v>
      </c>
    </row>
    <row r="18" spans="1:55" ht="12.75" customHeight="1">
      <c r="A18" s="17" t="s">
        <v>18</v>
      </c>
      <c r="B18" s="18">
        <f>+C18+D18+E18+F18+G18</f>
        <v>1950</v>
      </c>
      <c r="C18" s="20">
        <v>153</v>
      </c>
      <c r="D18" s="18">
        <v>156</v>
      </c>
      <c r="E18" s="18">
        <v>496</v>
      </c>
      <c r="F18" s="18">
        <v>496</v>
      </c>
      <c r="G18" s="18">
        <v>649</v>
      </c>
      <c r="H18" s="18">
        <f>+I18+J18+K18+L18+M18</f>
        <v>1681</v>
      </c>
      <c r="I18" s="18">
        <v>139</v>
      </c>
      <c r="J18" s="18">
        <v>83</v>
      </c>
      <c r="K18" s="18">
        <v>648</v>
      </c>
      <c r="L18" s="18">
        <v>350</v>
      </c>
      <c r="M18" s="18">
        <v>461</v>
      </c>
      <c r="N18" s="18">
        <v>1128</v>
      </c>
      <c r="O18" s="18">
        <v>87</v>
      </c>
      <c r="P18" s="18">
        <v>72</v>
      </c>
      <c r="Q18" s="18">
        <v>488</v>
      </c>
      <c r="R18" s="18">
        <v>238</v>
      </c>
      <c r="S18" s="18">
        <v>243</v>
      </c>
      <c r="T18" s="18">
        <f>+U18+V18+W18+X18+Y18</f>
        <v>179</v>
      </c>
      <c r="U18" s="18">
        <v>2</v>
      </c>
      <c r="V18" s="18">
        <v>22</v>
      </c>
      <c r="W18" s="18">
        <v>57</v>
      </c>
      <c r="X18" s="18">
        <v>37</v>
      </c>
      <c r="Y18" s="18">
        <v>61</v>
      </c>
      <c r="Z18" s="15">
        <f t="shared" si="3"/>
        <v>1480</v>
      </c>
      <c r="AA18" s="19">
        <v>220</v>
      </c>
      <c r="AB18" s="19">
        <v>162</v>
      </c>
      <c r="AC18" s="19">
        <v>353</v>
      </c>
      <c r="AD18" s="19">
        <v>235</v>
      </c>
      <c r="AE18" s="19">
        <v>510</v>
      </c>
      <c r="AF18" s="14">
        <f t="shared" si="4"/>
        <v>2598</v>
      </c>
      <c r="AG18" s="18">
        <v>476</v>
      </c>
      <c r="AH18" s="18">
        <v>335</v>
      </c>
      <c r="AI18" s="18">
        <v>453</v>
      </c>
      <c r="AJ18" s="18">
        <v>550</v>
      </c>
      <c r="AK18" s="18">
        <v>784</v>
      </c>
      <c r="AL18" s="14">
        <v>2754.5703182509533</v>
      </c>
      <c r="AM18" s="18">
        <v>424.72754673463686</v>
      </c>
      <c r="AN18" s="18">
        <v>287.28377009566225</v>
      </c>
      <c r="AO18" s="18">
        <v>558.82950209725664</v>
      </c>
      <c r="AP18" s="18">
        <v>571.36946991335606</v>
      </c>
      <c r="AQ18" s="18">
        <v>912.36002941004153</v>
      </c>
      <c r="AR18" s="14">
        <v>3162.9969789816828</v>
      </c>
      <c r="AS18" s="18">
        <v>470.3802073823669</v>
      </c>
      <c r="AT18" s="18">
        <v>318.57869232745981</v>
      </c>
      <c r="AU18" s="18">
        <v>682.17408193578535</v>
      </c>
      <c r="AV18" s="18">
        <v>763.00835882137187</v>
      </c>
      <c r="AW18" s="18">
        <v>928.85563851469817</v>
      </c>
      <c r="AX18" s="14">
        <v>3441.0179468938013</v>
      </c>
      <c r="AY18" s="18">
        <v>575.72383230440198</v>
      </c>
      <c r="AZ18" s="18">
        <v>369.03621841068428</v>
      </c>
      <c r="BA18" s="18">
        <v>708.87958081950342</v>
      </c>
      <c r="BB18" s="18">
        <v>779.71807463452274</v>
      </c>
      <c r="BC18" s="18">
        <v>1007.6602407246889</v>
      </c>
    </row>
    <row r="19" spans="1:55" ht="12.75" customHeight="1">
      <c r="A19" s="17" t="s">
        <v>19</v>
      </c>
      <c r="B19" s="18">
        <f t="shared" ref="B19:B35" si="9">+C19+D19+E19+F19+G19</f>
        <v>1733</v>
      </c>
      <c r="C19" s="20">
        <v>150</v>
      </c>
      <c r="D19" s="18">
        <v>105</v>
      </c>
      <c r="E19" s="18">
        <v>420</v>
      </c>
      <c r="F19" s="18">
        <v>594</v>
      </c>
      <c r="G19" s="18">
        <v>464</v>
      </c>
      <c r="H19" s="18">
        <f t="shared" ref="H19:H35" si="10">+I19+J19+K19+L19+M19</f>
        <v>2444</v>
      </c>
      <c r="I19" s="18">
        <v>205</v>
      </c>
      <c r="J19" s="18">
        <v>125</v>
      </c>
      <c r="K19" s="18">
        <v>602</v>
      </c>
      <c r="L19" s="18">
        <v>906</v>
      </c>
      <c r="M19" s="18">
        <v>606</v>
      </c>
      <c r="N19" s="18">
        <v>2430</v>
      </c>
      <c r="O19" s="18">
        <v>253</v>
      </c>
      <c r="P19" s="18">
        <v>137</v>
      </c>
      <c r="Q19" s="18">
        <v>597</v>
      </c>
      <c r="R19" s="18">
        <v>854</v>
      </c>
      <c r="S19" s="18">
        <v>589</v>
      </c>
      <c r="T19" s="18">
        <f t="shared" ref="T19:T35" si="11">+U19+V19+W19+X19+Y19</f>
        <v>799</v>
      </c>
      <c r="U19" s="18">
        <v>64</v>
      </c>
      <c r="V19" s="18">
        <v>44</v>
      </c>
      <c r="W19" s="18">
        <v>230</v>
      </c>
      <c r="X19" s="18">
        <v>266</v>
      </c>
      <c r="Y19" s="18">
        <v>195</v>
      </c>
      <c r="Z19" s="15">
        <f t="shared" si="3"/>
        <v>2273</v>
      </c>
      <c r="AA19" s="19">
        <v>245</v>
      </c>
      <c r="AB19" s="19">
        <v>164</v>
      </c>
      <c r="AC19" s="19">
        <v>502</v>
      </c>
      <c r="AD19" s="19">
        <v>779</v>
      </c>
      <c r="AE19" s="19">
        <v>583</v>
      </c>
      <c r="AF19" s="14">
        <f t="shared" si="4"/>
        <v>4065</v>
      </c>
      <c r="AG19" s="18">
        <v>467</v>
      </c>
      <c r="AH19" s="18">
        <v>207</v>
      </c>
      <c r="AI19" s="18">
        <v>992</v>
      </c>
      <c r="AJ19" s="18">
        <v>1230</v>
      </c>
      <c r="AK19" s="18">
        <v>1169</v>
      </c>
      <c r="AL19" s="14">
        <v>4873.9785716778824</v>
      </c>
      <c r="AM19" s="18">
        <v>552.66223440467616</v>
      </c>
      <c r="AN19" s="18">
        <v>250.72305886899161</v>
      </c>
      <c r="AO19" s="18">
        <v>1089.6333126508491</v>
      </c>
      <c r="AP19" s="18">
        <v>1479.4891853772795</v>
      </c>
      <c r="AQ19" s="18">
        <v>1501.4707803760862</v>
      </c>
      <c r="AR19" s="14">
        <v>5000.1267722088251</v>
      </c>
      <c r="AS19" s="18">
        <v>505.96364631726919</v>
      </c>
      <c r="AT19" s="18">
        <v>311.59294940948433</v>
      </c>
      <c r="AU19" s="18">
        <v>1140.6574421167343</v>
      </c>
      <c r="AV19" s="18">
        <v>1362.5827619709448</v>
      </c>
      <c r="AW19" s="18">
        <v>1679.3299723943931</v>
      </c>
      <c r="AX19" s="14">
        <v>5213.514423312944</v>
      </c>
      <c r="AY19" s="18">
        <v>526.23019691296429</v>
      </c>
      <c r="AZ19" s="18">
        <v>364.71210868403409</v>
      </c>
      <c r="BA19" s="18">
        <v>1098.7991336615898</v>
      </c>
      <c r="BB19" s="18">
        <v>1624.4752818692566</v>
      </c>
      <c r="BC19" s="18">
        <v>1599.2977021850984</v>
      </c>
    </row>
    <row r="20" spans="1:55" ht="12.75" customHeight="1">
      <c r="A20" s="17" t="s">
        <v>20</v>
      </c>
      <c r="B20" s="18">
        <f t="shared" si="9"/>
        <v>12612</v>
      </c>
      <c r="C20" s="20">
        <v>457</v>
      </c>
      <c r="D20" s="18">
        <v>515</v>
      </c>
      <c r="E20" s="18">
        <v>4409</v>
      </c>
      <c r="F20" s="18">
        <v>4280</v>
      </c>
      <c r="G20" s="18">
        <v>2951</v>
      </c>
      <c r="H20" s="18">
        <f t="shared" si="10"/>
        <v>12003</v>
      </c>
      <c r="I20" s="18">
        <v>325</v>
      </c>
      <c r="J20" s="18">
        <v>489</v>
      </c>
      <c r="K20" s="18">
        <v>4142</v>
      </c>
      <c r="L20" s="18">
        <v>4100</v>
      </c>
      <c r="M20" s="18">
        <v>2947</v>
      </c>
      <c r="N20" s="18">
        <v>12638</v>
      </c>
      <c r="O20" s="18">
        <v>344</v>
      </c>
      <c r="P20" s="18">
        <v>571</v>
      </c>
      <c r="Q20" s="18">
        <v>4712</v>
      </c>
      <c r="R20" s="18">
        <v>4319</v>
      </c>
      <c r="S20" s="18">
        <v>2692</v>
      </c>
      <c r="T20" s="18">
        <f t="shared" si="11"/>
        <v>3241</v>
      </c>
      <c r="U20" s="18">
        <v>100</v>
      </c>
      <c r="V20" s="18">
        <v>198</v>
      </c>
      <c r="W20" s="18">
        <v>1106</v>
      </c>
      <c r="X20" s="18">
        <v>1121</v>
      </c>
      <c r="Y20" s="18">
        <v>716</v>
      </c>
      <c r="Z20" s="15">
        <f t="shared" si="3"/>
        <v>6454</v>
      </c>
      <c r="AA20" s="19">
        <v>342</v>
      </c>
      <c r="AB20" s="19">
        <v>456</v>
      </c>
      <c r="AC20" s="19">
        <v>2154</v>
      </c>
      <c r="AD20" s="19">
        <v>2024</v>
      </c>
      <c r="AE20" s="19">
        <v>1478</v>
      </c>
      <c r="AF20" s="14">
        <f t="shared" si="4"/>
        <v>10862</v>
      </c>
      <c r="AG20" s="18">
        <v>552</v>
      </c>
      <c r="AH20" s="18">
        <v>542</v>
      </c>
      <c r="AI20" s="18">
        <v>2832</v>
      </c>
      <c r="AJ20" s="18">
        <v>3985</v>
      </c>
      <c r="AK20" s="18">
        <v>2951</v>
      </c>
      <c r="AL20" s="14">
        <v>22592.788318798681</v>
      </c>
      <c r="AM20" s="18">
        <v>1268.8741708062025</v>
      </c>
      <c r="AN20" s="18">
        <v>1214.7390220138964</v>
      </c>
      <c r="AO20" s="18">
        <v>6690.5509652834562</v>
      </c>
      <c r="AP20" s="18">
        <v>7596.9746282578653</v>
      </c>
      <c r="AQ20" s="18">
        <v>5821.6495324372618</v>
      </c>
      <c r="AR20" s="14">
        <v>26815.246707074468</v>
      </c>
      <c r="AS20" s="18">
        <v>1581.1386911994348</v>
      </c>
      <c r="AT20" s="18">
        <v>1546.5760625891871</v>
      </c>
      <c r="AU20" s="18">
        <v>8039.4062980939325</v>
      </c>
      <c r="AV20" s="18">
        <v>8563.0965173776276</v>
      </c>
      <c r="AW20" s="18">
        <v>7085.0291378142865</v>
      </c>
      <c r="AX20" s="14">
        <v>31352.125538110948</v>
      </c>
      <c r="AY20" s="18">
        <v>2160.7045130352408</v>
      </c>
      <c r="AZ20" s="18">
        <v>2000.1077343150027</v>
      </c>
      <c r="BA20" s="18">
        <v>8936.7060875607822</v>
      </c>
      <c r="BB20" s="18">
        <v>9914.5619203559472</v>
      </c>
      <c r="BC20" s="18">
        <v>8340.0452828439775</v>
      </c>
    </row>
    <row r="21" spans="1:55" ht="12.75" customHeight="1">
      <c r="A21" s="17" t="s">
        <v>21</v>
      </c>
      <c r="B21" s="18">
        <f t="shared" si="9"/>
        <v>28304</v>
      </c>
      <c r="C21" s="20">
        <v>390</v>
      </c>
      <c r="D21" s="18">
        <v>1388</v>
      </c>
      <c r="E21" s="18">
        <v>6651</v>
      </c>
      <c r="F21" s="18">
        <v>10773</v>
      </c>
      <c r="G21" s="18">
        <v>9102</v>
      </c>
      <c r="H21" s="18">
        <f t="shared" si="10"/>
        <v>21226</v>
      </c>
      <c r="I21" s="18">
        <v>295</v>
      </c>
      <c r="J21" s="18">
        <v>813</v>
      </c>
      <c r="K21" s="18">
        <v>5717</v>
      </c>
      <c r="L21" s="18">
        <v>7266</v>
      </c>
      <c r="M21" s="18">
        <v>7135</v>
      </c>
      <c r="N21" s="18">
        <v>19389</v>
      </c>
      <c r="O21" s="18">
        <v>426</v>
      </c>
      <c r="P21" s="18">
        <v>990</v>
      </c>
      <c r="Q21" s="18">
        <v>5762</v>
      </c>
      <c r="R21" s="18">
        <v>6083</v>
      </c>
      <c r="S21" s="18">
        <v>6128</v>
      </c>
      <c r="T21" s="18">
        <f t="shared" si="11"/>
        <v>3665</v>
      </c>
      <c r="U21" s="18">
        <v>68</v>
      </c>
      <c r="V21" s="18">
        <v>245</v>
      </c>
      <c r="W21" s="18">
        <v>1178</v>
      </c>
      <c r="X21" s="18">
        <v>1059</v>
      </c>
      <c r="Y21" s="18">
        <v>1115</v>
      </c>
      <c r="Z21" s="15">
        <f t="shared" si="3"/>
        <v>3175</v>
      </c>
      <c r="AA21" s="19">
        <v>159</v>
      </c>
      <c r="AB21" s="19">
        <v>229</v>
      </c>
      <c r="AC21" s="19">
        <v>924</v>
      </c>
      <c r="AD21" s="19">
        <v>805</v>
      </c>
      <c r="AE21" s="19">
        <v>1058</v>
      </c>
      <c r="AF21" s="14">
        <f t="shared" si="4"/>
        <v>10793</v>
      </c>
      <c r="AG21" s="18">
        <v>444</v>
      </c>
      <c r="AH21" s="18">
        <v>534</v>
      </c>
      <c r="AI21" s="18">
        <v>2205</v>
      </c>
      <c r="AJ21" s="18">
        <v>2754</v>
      </c>
      <c r="AK21" s="18">
        <v>4856</v>
      </c>
      <c r="AL21" s="14">
        <v>11474.258966224597</v>
      </c>
      <c r="AM21" s="18">
        <v>379.08116412554875</v>
      </c>
      <c r="AN21" s="18">
        <v>666.65147843298246</v>
      </c>
      <c r="AO21" s="18">
        <v>1997.0570407459693</v>
      </c>
      <c r="AP21" s="18">
        <v>2693.9787730972107</v>
      </c>
      <c r="AQ21" s="18">
        <v>5737.4905098228874</v>
      </c>
      <c r="AR21" s="14">
        <v>13203.206693009906</v>
      </c>
      <c r="AS21" s="18">
        <v>525.21711744321294</v>
      </c>
      <c r="AT21" s="18">
        <v>665.61817127286906</v>
      </c>
      <c r="AU21" s="18">
        <v>2132.0163480086812</v>
      </c>
      <c r="AV21" s="18">
        <v>3074.6534499249033</v>
      </c>
      <c r="AW21" s="18">
        <v>6805.7016063602368</v>
      </c>
      <c r="AX21" s="14">
        <v>20675.905520271808</v>
      </c>
      <c r="AY21" s="18">
        <v>1070.569625922695</v>
      </c>
      <c r="AZ21" s="18">
        <v>1326.9690156923352</v>
      </c>
      <c r="BA21" s="18">
        <v>3485.7206240991081</v>
      </c>
      <c r="BB21" s="18">
        <v>4469.5309362329035</v>
      </c>
      <c r="BC21" s="18">
        <v>10323.115318324766</v>
      </c>
    </row>
    <row r="22" spans="1:55" ht="12.75" customHeight="1">
      <c r="A22" s="17" t="s">
        <v>22</v>
      </c>
      <c r="B22" s="18">
        <f t="shared" si="9"/>
        <v>5630</v>
      </c>
      <c r="C22" s="20">
        <v>376</v>
      </c>
      <c r="D22" s="18">
        <v>441</v>
      </c>
      <c r="E22" s="18">
        <v>1366</v>
      </c>
      <c r="F22" s="18">
        <v>1738</v>
      </c>
      <c r="G22" s="18">
        <v>1709</v>
      </c>
      <c r="H22" s="18">
        <f t="shared" si="10"/>
        <v>3251</v>
      </c>
      <c r="I22" s="18">
        <v>161</v>
      </c>
      <c r="J22" s="18">
        <v>217</v>
      </c>
      <c r="K22" s="18">
        <v>848</v>
      </c>
      <c r="L22" s="18">
        <v>935</v>
      </c>
      <c r="M22" s="18">
        <v>1090</v>
      </c>
      <c r="N22" s="18">
        <v>1632</v>
      </c>
      <c r="O22" s="18">
        <v>60</v>
      </c>
      <c r="P22" s="18">
        <v>85</v>
      </c>
      <c r="Q22" s="18">
        <v>530</v>
      </c>
      <c r="R22" s="18">
        <v>488</v>
      </c>
      <c r="S22" s="18">
        <v>469</v>
      </c>
      <c r="T22" s="18">
        <f t="shared" si="11"/>
        <v>253</v>
      </c>
      <c r="U22" s="18">
        <v>8</v>
      </c>
      <c r="V22" s="18">
        <v>24</v>
      </c>
      <c r="W22" s="18">
        <v>61</v>
      </c>
      <c r="X22" s="18">
        <v>68</v>
      </c>
      <c r="Y22" s="18">
        <v>92</v>
      </c>
      <c r="Z22" s="15">
        <f t="shared" si="3"/>
        <v>2866</v>
      </c>
      <c r="AA22" s="19">
        <v>291</v>
      </c>
      <c r="AB22" s="19">
        <v>256</v>
      </c>
      <c r="AC22" s="19">
        <v>600</v>
      </c>
      <c r="AD22" s="19">
        <v>681</v>
      </c>
      <c r="AE22" s="19">
        <v>1038</v>
      </c>
      <c r="AF22" s="14">
        <f t="shared" si="4"/>
        <v>5145</v>
      </c>
      <c r="AG22" s="18">
        <v>617</v>
      </c>
      <c r="AH22" s="18">
        <v>495</v>
      </c>
      <c r="AI22" s="18">
        <v>924</v>
      </c>
      <c r="AJ22" s="18">
        <v>1257</v>
      </c>
      <c r="AK22" s="18">
        <v>1852</v>
      </c>
      <c r="AL22" s="14">
        <v>5181.5559426622749</v>
      </c>
      <c r="AM22" s="18">
        <v>600.82449812985055</v>
      </c>
      <c r="AN22" s="18">
        <v>462.80912727202679</v>
      </c>
      <c r="AO22" s="18">
        <v>864.00431846651554</v>
      </c>
      <c r="AP22" s="18">
        <v>1214.7878922229315</v>
      </c>
      <c r="AQ22" s="18">
        <v>2039.1301065709508</v>
      </c>
      <c r="AR22" s="14">
        <v>5548.4697831463964</v>
      </c>
      <c r="AS22" s="18">
        <v>648.59184809656722</v>
      </c>
      <c r="AT22" s="18">
        <v>534.25803135130161</v>
      </c>
      <c r="AU22" s="18">
        <v>905.25164996510239</v>
      </c>
      <c r="AV22" s="18">
        <v>1272.8560306416618</v>
      </c>
      <c r="AW22" s="18">
        <v>2187.5122230917627</v>
      </c>
      <c r="AX22" s="14">
        <v>6516.8237071150888</v>
      </c>
      <c r="AY22" s="18">
        <v>752.28297832512317</v>
      </c>
      <c r="AZ22" s="18">
        <v>617.3906139734288</v>
      </c>
      <c r="BA22" s="18">
        <v>1127.83995297401</v>
      </c>
      <c r="BB22" s="18">
        <v>1667.7376659048632</v>
      </c>
      <c r="BC22" s="18">
        <v>2351.5724959376639</v>
      </c>
    </row>
    <row r="23" spans="1:55" ht="12.75" customHeight="1">
      <c r="A23" s="17" t="s">
        <v>23</v>
      </c>
      <c r="B23" s="18">
        <f t="shared" si="9"/>
        <v>3615</v>
      </c>
      <c r="C23" s="20">
        <v>145</v>
      </c>
      <c r="D23" s="18">
        <v>165</v>
      </c>
      <c r="E23" s="18">
        <v>1175</v>
      </c>
      <c r="F23" s="18">
        <v>1290</v>
      </c>
      <c r="G23" s="18">
        <v>840</v>
      </c>
      <c r="H23" s="18">
        <f t="shared" si="10"/>
        <v>4736</v>
      </c>
      <c r="I23" s="18">
        <v>125</v>
      </c>
      <c r="J23" s="18">
        <v>200</v>
      </c>
      <c r="K23" s="18">
        <v>1896</v>
      </c>
      <c r="L23" s="18">
        <v>1462</v>
      </c>
      <c r="M23" s="18">
        <v>1053</v>
      </c>
      <c r="N23" s="18">
        <v>4126</v>
      </c>
      <c r="O23" s="18">
        <v>95</v>
      </c>
      <c r="P23" s="18">
        <v>204</v>
      </c>
      <c r="Q23" s="18">
        <v>1614</v>
      </c>
      <c r="R23" s="18">
        <v>1305</v>
      </c>
      <c r="S23" s="18">
        <v>908</v>
      </c>
      <c r="T23" s="18">
        <f t="shared" si="11"/>
        <v>1144</v>
      </c>
      <c r="U23" s="18">
        <v>28</v>
      </c>
      <c r="V23" s="18">
        <v>94</v>
      </c>
      <c r="W23" s="18">
        <v>479</v>
      </c>
      <c r="X23" s="18">
        <v>345</v>
      </c>
      <c r="Y23" s="18">
        <v>198</v>
      </c>
      <c r="Z23" s="15">
        <f t="shared" si="3"/>
        <v>2847</v>
      </c>
      <c r="AA23" s="19">
        <v>139</v>
      </c>
      <c r="AB23" s="19">
        <v>217</v>
      </c>
      <c r="AC23" s="19">
        <v>1060</v>
      </c>
      <c r="AD23" s="19">
        <v>782</v>
      </c>
      <c r="AE23" s="19">
        <v>649</v>
      </c>
      <c r="AF23" s="14">
        <f t="shared" si="4"/>
        <v>6153</v>
      </c>
      <c r="AG23" s="18">
        <v>331</v>
      </c>
      <c r="AH23" s="18">
        <v>310</v>
      </c>
      <c r="AI23" s="18">
        <v>2353</v>
      </c>
      <c r="AJ23" s="18">
        <v>1822</v>
      </c>
      <c r="AK23" s="18">
        <v>1337</v>
      </c>
      <c r="AL23" s="14">
        <v>16006.206748582581</v>
      </c>
      <c r="AM23" s="18">
        <v>1033.7553349433206</v>
      </c>
      <c r="AN23" s="18">
        <v>844.21210467788933</v>
      </c>
      <c r="AO23" s="18">
        <v>6881.8255154613316</v>
      </c>
      <c r="AP23" s="18">
        <v>4292.018765867143</v>
      </c>
      <c r="AQ23" s="18">
        <v>2954.395027632896</v>
      </c>
      <c r="AR23" s="14">
        <v>17066.995848510589</v>
      </c>
      <c r="AS23" s="18">
        <v>1068.79896444117</v>
      </c>
      <c r="AT23" s="18">
        <v>853.8857721368297</v>
      </c>
      <c r="AU23" s="18">
        <v>7018.6870372138483</v>
      </c>
      <c r="AV23" s="18">
        <v>4513.8872775519631</v>
      </c>
      <c r="AW23" s="18">
        <v>3611.7367971667804</v>
      </c>
      <c r="AX23" s="14">
        <v>13321.217987890086</v>
      </c>
      <c r="AY23" s="18">
        <v>902.35469469101258</v>
      </c>
      <c r="AZ23" s="18">
        <v>760.63426875513335</v>
      </c>
      <c r="BA23" s="18">
        <v>5038.4253269843393</v>
      </c>
      <c r="BB23" s="18">
        <v>3716.3396989108146</v>
      </c>
      <c r="BC23" s="18">
        <v>2903.4639985487847</v>
      </c>
    </row>
    <row r="24" spans="1:55" ht="12.75" customHeight="1">
      <c r="A24" s="17" t="s">
        <v>24</v>
      </c>
      <c r="B24" s="18">
        <f t="shared" si="9"/>
        <v>4040</v>
      </c>
      <c r="C24" s="20">
        <v>416</v>
      </c>
      <c r="D24" s="18">
        <v>316</v>
      </c>
      <c r="E24" s="18">
        <v>791</v>
      </c>
      <c r="F24" s="18">
        <v>1006</v>
      </c>
      <c r="G24" s="18">
        <v>1511</v>
      </c>
      <c r="H24" s="18">
        <f t="shared" si="10"/>
        <v>3468</v>
      </c>
      <c r="I24" s="18">
        <v>309</v>
      </c>
      <c r="J24" s="18">
        <v>220</v>
      </c>
      <c r="K24" s="18">
        <v>773</v>
      </c>
      <c r="L24" s="18">
        <v>837</v>
      </c>
      <c r="M24" s="18">
        <v>1329</v>
      </c>
      <c r="N24" s="18">
        <v>3877</v>
      </c>
      <c r="O24" s="18">
        <v>268</v>
      </c>
      <c r="P24" s="18">
        <v>243</v>
      </c>
      <c r="Q24" s="18">
        <v>632</v>
      </c>
      <c r="R24" s="18">
        <v>1201</v>
      </c>
      <c r="S24" s="18">
        <v>1533</v>
      </c>
      <c r="T24" s="18">
        <f t="shared" si="11"/>
        <v>577</v>
      </c>
      <c r="U24" s="18">
        <v>73</v>
      </c>
      <c r="V24" s="18">
        <v>36</v>
      </c>
      <c r="W24" s="18">
        <v>97</v>
      </c>
      <c r="X24" s="18">
        <v>133</v>
      </c>
      <c r="Y24" s="18">
        <v>238</v>
      </c>
      <c r="Z24" s="15">
        <f t="shared" si="3"/>
        <v>2599</v>
      </c>
      <c r="AA24" s="19">
        <v>468</v>
      </c>
      <c r="AB24" s="19">
        <v>225</v>
      </c>
      <c r="AC24" s="19">
        <v>501</v>
      </c>
      <c r="AD24" s="19">
        <v>552</v>
      </c>
      <c r="AE24" s="19">
        <v>853</v>
      </c>
      <c r="AF24" s="14">
        <f t="shared" si="4"/>
        <v>7972</v>
      </c>
      <c r="AG24" s="18">
        <v>1204</v>
      </c>
      <c r="AH24" s="18">
        <v>674</v>
      </c>
      <c r="AI24" s="18">
        <v>1325</v>
      </c>
      <c r="AJ24" s="18">
        <v>2033</v>
      </c>
      <c r="AK24" s="18">
        <v>2736</v>
      </c>
      <c r="AL24" s="14">
        <v>9185.6781739226517</v>
      </c>
      <c r="AM24" s="18">
        <v>1143.0105776171529</v>
      </c>
      <c r="AN24" s="18">
        <v>753.29755122750305</v>
      </c>
      <c r="AO24" s="18">
        <v>1716.2046755258082</v>
      </c>
      <c r="AP24" s="18">
        <v>2246.678294393786</v>
      </c>
      <c r="AQ24" s="18">
        <v>3326.4870751584017</v>
      </c>
      <c r="AR24" s="14">
        <v>7874.4695362642069</v>
      </c>
      <c r="AS24" s="18">
        <v>1127.1076060691626</v>
      </c>
      <c r="AT24" s="18">
        <v>512.56828012869482</v>
      </c>
      <c r="AU24" s="18">
        <v>1481.4322646402031</v>
      </c>
      <c r="AV24" s="18">
        <v>1852.1605412824931</v>
      </c>
      <c r="AW24" s="18">
        <v>2901.2008441436537</v>
      </c>
      <c r="AX24" s="14">
        <v>7966.6337024678614</v>
      </c>
      <c r="AY24" s="18">
        <v>1126.4078572338512</v>
      </c>
      <c r="AZ24" s="18">
        <v>723.63110415315884</v>
      </c>
      <c r="BA24" s="18">
        <v>1399.1355589020402</v>
      </c>
      <c r="BB24" s="18">
        <v>1732.2091703900417</v>
      </c>
      <c r="BC24" s="18">
        <v>2985.250011788768</v>
      </c>
    </row>
    <row r="25" spans="1:55" ht="12.75" customHeight="1">
      <c r="A25" s="17" t="s">
        <v>25</v>
      </c>
      <c r="B25" s="18">
        <f t="shared" si="9"/>
        <v>7878</v>
      </c>
      <c r="C25" s="20">
        <v>245</v>
      </c>
      <c r="D25" s="18">
        <v>370</v>
      </c>
      <c r="E25" s="18">
        <v>2750</v>
      </c>
      <c r="F25" s="18">
        <v>2930</v>
      </c>
      <c r="G25" s="18">
        <v>1583</v>
      </c>
      <c r="H25" s="18">
        <f t="shared" si="10"/>
        <v>8351</v>
      </c>
      <c r="I25" s="18">
        <v>226</v>
      </c>
      <c r="J25" s="18">
        <v>343</v>
      </c>
      <c r="K25" s="18">
        <v>2848</v>
      </c>
      <c r="L25" s="18">
        <v>3055</v>
      </c>
      <c r="M25" s="18">
        <v>1879</v>
      </c>
      <c r="N25" s="18">
        <v>9038</v>
      </c>
      <c r="O25" s="18">
        <v>207</v>
      </c>
      <c r="P25" s="18">
        <v>453</v>
      </c>
      <c r="Q25" s="18">
        <v>3453</v>
      </c>
      <c r="R25" s="18">
        <v>3056</v>
      </c>
      <c r="S25" s="18">
        <v>1869</v>
      </c>
      <c r="T25" s="18">
        <f t="shared" si="11"/>
        <v>2342</v>
      </c>
      <c r="U25" s="18">
        <v>72</v>
      </c>
      <c r="V25" s="18">
        <v>160</v>
      </c>
      <c r="W25" s="18">
        <v>919</v>
      </c>
      <c r="X25" s="18">
        <v>766</v>
      </c>
      <c r="Y25" s="18">
        <v>425</v>
      </c>
      <c r="Z25" s="15">
        <f t="shared" si="3"/>
        <v>6639</v>
      </c>
      <c r="AA25" s="19">
        <v>449</v>
      </c>
      <c r="AB25" s="19">
        <v>514</v>
      </c>
      <c r="AC25" s="19">
        <v>2254</v>
      </c>
      <c r="AD25" s="19">
        <v>2005</v>
      </c>
      <c r="AE25" s="19">
        <v>1417</v>
      </c>
      <c r="AF25" s="14">
        <f t="shared" si="4"/>
        <v>13487</v>
      </c>
      <c r="AG25" s="18">
        <v>1031</v>
      </c>
      <c r="AH25" s="18">
        <v>817</v>
      </c>
      <c r="AI25" s="18">
        <v>4431</v>
      </c>
      <c r="AJ25" s="18">
        <v>4444</v>
      </c>
      <c r="AK25" s="18">
        <v>2764</v>
      </c>
      <c r="AL25" s="14">
        <v>29988.248608810944</v>
      </c>
      <c r="AM25" s="18">
        <v>2669.2616626126446</v>
      </c>
      <c r="AN25" s="18">
        <v>1891.0745550242432</v>
      </c>
      <c r="AO25" s="18">
        <v>10567.214868730181</v>
      </c>
      <c r="AP25" s="18">
        <v>8943.4935125326556</v>
      </c>
      <c r="AQ25" s="18">
        <v>5917.2040099112246</v>
      </c>
      <c r="AR25" s="14">
        <v>36475.853209626803</v>
      </c>
      <c r="AS25" s="18">
        <v>3290.0469620499862</v>
      </c>
      <c r="AT25" s="18">
        <v>2433.3394739640648</v>
      </c>
      <c r="AU25" s="18">
        <v>12684.244731056857</v>
      </c>
      <c r="AV25" s="18">
        <v>10661.370798409427</v>
      </c>
      <c r="AW25" s="18">
        <v>7406.8512441464709</v>
      </c>
      <c r="AX25" s="14">
        <v>34554.703739717675</v>
      </c>
      <c r="AY25" s="18">
        <v>3064.3821936484778</v>
      </c>
      <c r="AZ25" s="18">
        <v>2444.893029111422</v>
      </c>
      <c r="BA25" s="18">
        <v>11426.540907363495</v>
      </c>
      <c r="BB25" s="18">
        <v>10294.517452647879</v>
      </c>
      <c r="BC25" s="18">
        <v>7324.3701569464092</v>
      </c>
    </row>
    <row r="26" spans="1:55" ht="12.75" customHeight="1">
      <c r="A26" s="17" t="s">
        <v>26</v>
      </c>
      <c r="B26" s="18">
        <f t="shared" si="9"/>
        <v>10087</v>
      </c>
      <c r="C26" s="20">
        <v>303</v>
      </c>
      <c r="D26" s="18">
        <v>224</v>
      </c>
      <c r="E26" s="18">
        <v>7054</v>
      </c>
      <c r="F26" s="18">
        <v>1803</v>
      </c>
      <c r="G26" s="18">
        <v>703</v>
      </c>
      <c r="H26" s="18">
        <f t="shared" si="10"/>
        <v>12406</v>
      </c>
      <c r="I26" s="18">
        <v>620</v>
      </c>
      <c r="J26" s="18">
        <v>141</v>
      </c>
      <c r="K26" s="18">
        <v>9423</v>
      </c>
      <c r="L26" s="18">
        <v>1505</v>
      </c>
      <c r="M26" s="18">
        <v>717</v>
      </c>
      <c r="N26" s="18">
        <v>17534</v>
      </c>
      <c r="O26" s="18">
        <v>769</v>
      </c>
      <c r="P26" s="18">
        <v>1116</v>
      </c>
      <c r="Q26" s="18">
        <v>12597</v>
      </c>
      <c r="R26" s="18">
        <v>2187</v>
      </c>
      <c r="S26" s="18">
        <v>865</v>
      </c>
      <c r="T26" s="18">
        <f t="shared" si="11"/>
        <v>10746</v>
      </c>
      <c r="U26" s="18">
        <v>671</v>
      </c>
      <c r="V26" s="18">
        <v>177</v>
      </c>
      <c r="W26" s="18">
        <v>8555</v>
      </c>
      <c r="X26" s="18">
        <v>836</v>
      </c>
      <c r="Y26" s="18">
        <v>507</v>
      </c>
      <c r="Z26" s="15">
        <f t="shared" si="3"/>
        <v>18954</v>
      </c>
      <c r="AA26" s="19">
        <v>932</v>
      </c>
      <c r="AB26" s="19">
        <v>563</v>
      </c>
      <c r="AC26" s="19">
        <v>11271</v>
      </c>
      <c r="AD26" s="19">
        <v>3763</v>
      </c>
      <c r="AE26" s="19">
        <v>2425</v>
      </c>
      <c r="AF26" s="14">
        <f t="shared" si="4"/>
        <v>28893</v>
      </c>
      <c r="AG26" s="18">
        <v>1425</v>
      </c>
      <c r="AH26" s="18">
        <v>996</v>
      </c>
      <c r="AI26" s="18">
        <v>11188</v>
      </c>
      <c r="AJ26" s="18">
        <v>9071</v>
      </c>
      <c r="AK26" s="18">
        <v>6213</v>
      </c>
      <c r="AL26" s="14">
        <v>32456.456375048441</v>
      </c>
      <c r="AM26" s="18">
        <v>1548.3635391908897</v>
      </c>
      <c r="AN26" s="18">
        <v>1108.6541460053879</v>
      </c>
      <c r="AO26" s="18">
        <v>11480.632846543163</v>
      </c>
      <c r="AP26" s="18">
        <v>10752.666966393321</v>
      </c>
      <c r="AQ26" s="18">
        <v>7566.1388769156856</v>
      </c>
      <c r="AR26" s="14">
        <v>7727.4376652042265</v>
      </c>
      <c r="AS26" s="18">
        <v>371.13427930514831</v>
      </c>
      <c r="AT26" s="18">
        <v>272.39342739466122</v>
      </c>
      <c r="AU26" s="18">
        <v>2003.0797796241854</v>
      </c>
      <c r="AV26" s="18">
        <v>2953.7150239733546</v>
      </c>
      <c r="AW26" s="18">
        <v>2127.1151549068773</v>
      </c>
      <c r="AX26" s="14">
        <v>5272.5060248937207</v>
      </c>
      <c r="AY26" s="18">
        <v>258.388677190973</v>
      </c>
      <c r="AZ26" s="18">
        <v>236.40958662815328</v>
      </c>
      <c r="BA26" s="18">
        <v>783.50543242072627</v>
      </c>
      <c r="BB26" s="18">
        <v>2030.8172918417297</v>
      </c>
      <c r="BC26" s="18">
        <v>1963.3850368121393</v>
      </c>
    </row>
    <row r="27" spans="1:55" ht="12.75" customHeight="1">
      <c r="A27" s="17" t="s">
        <v>27</v>
      </c>
      <c r="B27" s="18">
        <f t="shared" si="9"/>
        <v>2876</v>
      </c>
      <c r="C27" s="20">
        <v>66</v>
      </c>
      <c r="D27" s="18">
        <v>125</v>
      </c>
      <c r="E27" s="18">
        <v>1072</v>
      </c>
      <c r="F27" s="18">
        <v>1065</v>
      </c>
      <c r="G27" s="18">
        <v>548</v>
      </c>
      <c r="H27" s="18">
        <f t="shared" si="10"/>
        <v>3630</v>
      </c>
      <c r="I27" s="18">
        <v>110</v>
      </c>
      <c r="J27" s="18">
        <v>259</v>
      </c>
      <c r="K27" s="18">
        <v>1327</v>
      </c>
      <c r="L27" s="18">
        <v>1116</v>
      </c>
      <c r="M27" s="18">
        <v>818</v>
      </c>
      <c r="N27" s="18">
        <v>3432</v>
      </c>
      <c r="O27" s="18">
        <v>69</v>
      </c>
      <c r="P27" s="18">
        <v>263</v>
      </c>
      <c r="Q27" s="18">
        <v>1237</v>
      </c>
      <c r="R27" s="18">
        <v>1091</v>
      </c>
      <c r="S27" s="18">
        <v>772</v>
      </c>
      <c r="T27" s="18">
        <f t="shared" si="11"/>
        <v>976</v>
      </c>
      <c r="U27" s="18">
        <v>32</v>
      </c>
      <c r="V27" s="18">
        <v>87</v>
      </c>
      <c r="W27" s="18">
        <v>352</v>
      </c>
      <c r="X27" s="18">
        <v>342</v>
      </c>
      <c r="Y27" s="18">
        <v>163</v>
      </c>
      <c r="Z27" s="15">
        <f t="shared" si="3"/>
        <v>3291</v>
      </c>
      <c r="AA27" s="19">
        <v>154</v>
      </c>
      <c r="AB27" s="19">
        <v>158</v>
      </c>
      <c r="AC27" s="19">
        <v>1229</v>
      </c>
      <c r="AD27" s="19">
        <v>997</v>
      </c>
      <c r="AE27" s="19">
        <v>753</v>
      </c>
      <c r="AF27" s="14">
        <f t="shared" si="4"/>
        <v>5279</v>
      </c>
      <c r="AG27" s="18">
        <v>298</v>
      </c>
      <c r="AH27" s="18">
        <v>261</v>
      </c>
      <c r="AI27" s="18">
        <v>1958</v>
      </c>
      <c r="AJ27" s="18">
        <v>1624</v>
      </c>
      <c r="AK27" s="18">
        <v>1138</v>
      </c>
      <c r="AL27" s="14">
        <v>7587.8205241895739</v>
      </c>
      <c r="AM27" s="18">
        <v>403.346106315854</v>
      </c>
      <c r="AN27" s="18">
        <v>406.3335460434277</v>
      </c>
      <c r="AO27" s="18">
        <v>2795.2945522098034</v>
      </c>
      <c r="AP27" s="18">
        <v>2412.9210679516495</v>
      </c>
      <c r="AQ27" s="18">
        <v>1569.9252516688389</v>
      </c>
      <c r="AR27" s="14">
        <v>9047.1704885334639</v>
      </c>
      <c r="AS27" s="18">
        <v>581.24338874450882</v>
      </c>
      <c r="AT27" s="18">
        <v>473.01891212885334</v>
      </c>
      <c r="AU27" s="18">
        <v>3272.5111884373073</v>
      </c>
      <c r="AV27" s="18">
        <v>2781.6017949334587</v>
      </c>
      <c r="AW27" s="18">
        <v>1938.7952042893369</v>
      </c>
      <c r="AX27" s="14">
        <v>9160.2202110943417</v>
      </c>
      <c r="AY27" s="18">
        <v>600.01855301967043</v>
      </c>
      <c r="AZ27" s="18">
        <v>500.57819328438518</v>
      </c>
      <c r="BA27" s="18">
        <v>3308.0214472066878</v>
      </c>
      <c r="BB27" s="18">
        <v>2811.6064974841906</v>
      </c>
      <c r="BC27" s="18">
        <v>1939.9955200994073</v>
      </c>
    </row>
    <row r="28" spans="1:55" ht="12.75" customHeight="1">
      <c r="A28" s="17" t="s">
        <v>28</v>
      </c>
      <c r="B28" s="18">
        <f t="shared" si="9"/>
        <v>2203</v>
      </c>
      <c r="C28" s="20">
        <v>55</v>
      </c>
      <c r="D28" s="18">
        <v>170</v>
      </c>
      <c r="E28" s="18">
        <v>765</v>
      </c>
      <c r="F28" s="18">
        <v>857</v>
      </c>
      <c r="G28" s="18">
        <v>356</v>
      </c>
      <c r="H28" s="18">
        <f t="shared" si="10"/>
        <v>2391</v>
      </c>
      <c r="I28" s="18">
        <v>51</v>
      </c>
      <c r="J28" s="18">
        <v>105</v>
      </c>
      <c r="K28" s="18">
        <v>1010</v>
      </c>
      <c r="L28" s="18">
        <v>774</v>
      </c>
      <c r="M28" s="18">
        <v>451</v>
      </c>
      <c r="N28" s="18">
        <v>2621</v>
      </c>
      <c r="O28" s="18">
        <v>76</v>
      </c>
      <c r="P28" s="18">
        <v>170</v>
      </c>
      <c r="Q28" s="18">
        <v>1013</v>
      </c>
      <c r="R28" s="18">
        <v>863</v>
      </c>
      <c r="S28" s="18">
        <v>499</v>
      </c>
      <c r="T28" s="18">
        <f t="shared" si="11"/>
        <v>828</v>
      </c>
      <c r="U28" s="18">
        <v>22</v>
      </c>
      <c r="V28" s="18">
        <v>48</v>
      </c>
      <c r="W28" s="18">
        <v>403</v>
      </c>
      <c r="X28" s="18">
        <v>231</v>
      </c>
      <c r="Y28" s="18">
        <v>124</v>
      </c>
      <c r="Z28" s="15">
        <f t="shared" si="3"/>
        <v>1768</v>
      </c>
      <c r="AA28" s="19">
        <v>57</v>
      </c>
      <c r="AB28" s="19">
        <v>129</v>
      </c>
      <c r="AC28" s="19">
        <v>803</v>
      </c>
      <c r="AD28" s="19">
        <v>500</v>
      </c>
      <c r="AE28" s="19">
        <v>279</v>
      </c>
      <c r="AF28" s="14">
        <f t="shared" si="4"/>
        <v>5059</v>
      </c>
      <c r="AG28" s="18">
        <v>374</v>
      </c>
      <c r="AH28" s="18">
        <v>357</v>
      </c>
      <c r="AI28" s="18">
        <v>2344</v>
      </c>
      <c r="AJ28" s="18">
        <v>1289</v>
      </c>
      <c r="AK28" s="18">
        <v>695</v>
      </c>
      <c r="AL28" s="14">
        <v>14500.959978267285</v>
      </c>
      <c r="AM28" s="18">
        <v>1004.6277482293715</v>
      </c>
      <c r="AN28" s="18">
        <v>907.81107843134805</v>
      </c>
      <c r="AO28" s="18">
        <v>7558.0363668252739</v>
      </c>
      <c r="AP28" s="18">
        <v>3457.6776970649908</v>
      </c>
      <c r="AQ28" s="18">
        <v>1572.8070877163</v>
      </c>
      <c r="AR28" s="14">
        <v>17698.440521544606</v>
      </c>
      <c r="AS28" s="18">
        <v>1306.3491750358221</v>
      </c>
      <c r="AT28" s="18">
        <v>1028.9875696161523</v>
      </c>
      <c r="AU28" s="18">
        <v>8680.495247365654</v>
      </c>
      <c r="AV28" s="18">
        <v>4352.734721813219</v>
      </c>
      <c r="AW28" s="18">
        <v>2329.8738077137596</v>
      </c>
      <c r="AX28" s="14">
        <v>14270.964951131822</v>
      </c>
      <c r="AY28" s="18">
        <v>1014.6500030137796</v>
      </c>
      <c r="AZ28" s="18">
        <v>881.94522091490694</v>
      </c>
      <c r="BA28" s="18">
        <v>6632.876337769444</v>
      </c>
      <c r="BB28" s="18">
        <v>3541.2250496836978</v>
      </c>
      <c r="BC28" s="18">
        <v>2200.2683397499941</v>
      </c>
    </row>
    <row r="29" spans="1:55" ht="12.75" customHeight="1">
      <c r="A29" s="17" t="s">
        <v>29</v>
      </c>
      <c r="B29" s="18">
        <f t="shared" si="9"/>
        <v>2342</v>
      </c>
      <c r="C29" s="20">
        <v>210</v>
      </c>
      <c r="D29" s="18">
        <v>296</v>
      </c>
      <c r="E29" s="18">
        <v>335</v>
      </c>
      <c r="F29" s="18">
        <v>571</v>
      </c>
      <c r="G29" s="18">
        <v>930</v>
      </c>
      <c r="H29" s="18">
        <f t="shared" si="10"/>
        <v>1778</v>
      </c>
      <c r="I29" s="18">
        <v>120</v>
      </c>
      <c r="J29" s="18">
        <v>148</v>
      </c>
      <c r="K29" s="18">
        <v>324</v>
      </c>
      <c r="L29" s="18">
        <v>484</v>
      </c>
      <c r="M29" s="18">
        <v>702</v>
      </c>
      <c r="N29" s="18">
        <v>1829</v>
      </c>
      <c r="O29" s="18">
        <v>80</v>
      </c>
      <c r="P29" s="18">
        <v>88</v>
      </c>
      <c r="Q29" s="18">
        <v>353</v>
      </c>
      <c r="R29" s="18">
        <v>493</v>
      </c>
      <c r="S29" s="18">
        <v>815</v>
      </c>
      <c r="T29" s="18">
        <f t="shared" si="11"/>
        <v>292</v>
      </c>
      <c r="U29" s="18">
        <v>32</v>
      </c>
      <c r="V29" s="18">
        <v>8</v>
      </c>
      <c r="W29" s="18">
        <v>32</v>
      </c>
      <c r="X29" s="18">
        <v>76</v>
      </c>
      <c r="Y29" s="18">
        <v>144</v>
      </c>
      <c r="Z29" s="15">
        <f t="shared" si="3"/>
        <v>2087</v>
      </c>
      <c r="AA29" s="19">
        <v>279</v>
      </c>
      <c r="AB29" s="19">
        <v>155</v>
      </c>
      <c r="AC29" s="19">
        <v>540</v>
      </c>
      <c r="AD29" s="19">
        <v>429</v>
      </c>
      <c r="AE29" s="19">
        <v>684</v>
      </c>
      <c r="AF29" s="14">
        <f t="shared" si="4"/>
        <v>6393</v>
      </c>
      <c r="AG29" s="18">
        <v>869</v>
      </c>
      <c r="AH29" s="18">
        <v>497</v>
      </c>
      <c r="AI29" s="18">
        <v>1293</v>
      </c>
      <c r="AJ29" s="18">
        <v>1607</v>
      </c>
      <c r="AK29" s="18">
        <v>2127</v>
      </c>
      <c r="AL29" s="14">
        <v>7972.0761587572024</v>
      </c>
      <c r="AM29" s="18">
        <v>1030.4526846814128</v>
      </c>
      <c r="AN29" s="18">
        <v>640.27954453459904</v>
      </c>
      <c r="AO29" s="18">
        <v>1582.4088293890311</v>
      </c>
      <c r="AP29" s="18">
        <v>1896.3282369593899</v>
      </c>
      <c r="AQ29" s="18">
        <v>2822.6068631927701</v>
      </c>
      <c r="AR29" s="14">
        <v>8761.7973763177069</v>
      </c>
      <c r="AS29" s="18">
        <v>1167.2387214841763</v>
      </c>
      <c r="AT29" s="18">
        <v>726.10101091991635</v>
      </c>
      <c r="AU29" s="18">
        <v>1750.8244115637715</v>
      </c>
      <c r="AV29" s="18">
        <v>2102.3934268661123</v>
      </c>
      <c r="AW29" s="18">
        <v>3015.2398054837304</v>
      </c>
      <c r="AX29" s="14">
        <v>8463.107308017843</v>
      </c>
      <c r="AY29" s="18">
        <v>1006.5820326109193</v>
      </c>
      <c r="AZ29" s="18">
        <v>660.34847609414282</v>
      </c>
      <c r="BA29" s="18">
        <v>1725.2659782166577</v>
      </c>
      <c r="BB29" s="18">
        <v>2157.0811919841426</v>
      </c>
      <c r="BC29" s="18">
        <v>2913.8296291119791</v>
      </c>
    </row>
    <row r="30" spans="1:55" ht="12.75" customHeight="1">
      <c r="A30" s="17" t="s">
        <v>30</v>
      </c>
      <c r="B30" s="18">
        <f t="shared" si="9"/>
        <v>31155</v>
      </c>
      <c r="C30" s="20">
        <v>1566</v>
      </c>
      <c r="D30" s="18">
        <v>1991</v>
      </c>
      <c r="E30" s="18">
        <v>10232</v>
      </c>
      <c r="F30" s="18">
        <v>8185</v>
      </c>
      <c r="G30" s="18">
        <v>9181</v>
      </c>
      <c r="H30" s="18">
        <f t="shared" si="10"/>
        <v>22795</v>
      </c>
      <c r="I30" s="18">
        <v>892</v>
      </c>
      <c r="J30" s="18">
        <v>1406</v>
      </c>
      <c r="K30" s="18">
        <v>7833</v>
      </c>
      <c r="L30" s="18">
        <v>6914</v>
      </c>
      <c r="M30" s="18">
        <v>5750</v>
      </c>
      <c r="N30" s="18">
        <v>20204</v>
      </c>
      <c r="O30" s="18">
        <v>865</v>
      </c>
      <c r="P30" s="18">
        <v>1263</v>
      </c>
      <c r="Q30" s="18">
        <v>7529</v>
      </c>
      <c r="R30" s="18">
        <v>6381</v>
      </c>
      <c r="S30" s="18">
        <v>4166</v>
      </c>
      <c r="T30" s="18">
        <f t="shared" si="11"/>
        <v>6351</v>
      </c>
      <c r="U30" s="18">
        <v>568</v>
      </c>
      <c r="V30" s="18">
        <v>578</v>
      </c>
      <c r="W30" s="18">
        <v>2078</v>
      </c>
      <c r="X30" s="18">
        <v>1837</v>
      </c>
      <c r="Y30" s="18">
        <v>1290</v>
      </c>
      <c r="Z30" s="15">
        <f t="shared" si="3"/>
        <v>16255</v>
      </c>
      <c r="AA30" s="19">
        <v>1586</v>
      </c>
      <c r="AB30" s="19">
        <v>1139</v>
      </c>
      <c r="AC30" s="19">
        <v>5041</v>
      </c>
      <c r="AD30" s="19">
        <v>4994</v>
      </c>
      <c r="AE30" s="19">
        <v>3495</v>
      </c>
      <c r="AF30" s="14">
        <f t="shared" si="4"/>
        <v>25280</v>
      </c>
      <c r="AG30" s="18">
        <v>2256</v>
      </c>
      <c r="AH30" s="18">
        <v>1461</v>
      </c>
      <c r="AI30" s="18">
        <v>7532</v>
      </c>
      <c r="AJ30" s="18">
        <v>8457</v>
      </c>
      <c r="AK30" s="18">
        <v>5574</v>
      </c>
      <c r="AL30" s="14">
        <v>36761.385521889402</v>
      </c>
      <c r="AM30" s="18">
        <v>3134.0507878175049</v>
      </c>
      <c r="AN30" s="18">
        <v>2030.8058948929747</v>
      </c>
      <c r="AO30" s="18">
        <v>11820.863917455248</v>
      </c>
      <c r="AP30" s="18">
        <v>11943.19095458829</v>
      </c>
      <c r="AQ30" s="18">
        <v>7832.4739671353873</v>
      </c>
      <c r="AR30" s="14">
        <v>36470.448159043321</v>
      </c>
      <c r="AS30" s="18">
        <v>2818.8078895865165</v>
      </c>
      <c r="AT30" s="18">
        <v>1837.2869618336722</v>
      </c>
      <c r="AU30" s="18">
        <v>11329.78606053677</v>
      </c>
      <c r="AV30" s="18">
        <v>12213.803443602572</v>
      </c>
      <c r="AW30" s="18">
        <v>8270.7638034837928</v>
      </c>
      <c r="AX30" s="14">
        <v>39163.887936682884</v>
      </c>
      <c r="AY30" s="18">
        <v>2957.9654689256372</v>
      </c>
      <c r="AZ30" s="18">
        <v>2026.3552941182534</v>
      </c>
      <c r="BA30" s="18">
        <v>12339.798949764763</v>
      </c>
      <c r="BB30" s="18">
        <v>13049.40070746436</v>
      </c>
      <c r="BC30" s="18">
        <v>8790.3675164098659</v>
      </c>
    </row>
    <row r="31" spans="1:55" ht="12.75" customHeight="1">
      <c r="A31" s="17" t="s">
        <v>31</v>
      </c>
      <c r="B31" s="18">
        <f t="shared" si="9"/>
        <v>116846</v>
      </c>
      <c r="C31" s="20">
        <v>5992</v>
      </c>
      <c r="D31" s="18">
        <v>8638</v>
      </c>
      <c r="E31" s="18">
        <v>37780</v>
      </c>
      <c r="F31" s="18">
        <v>29294</v>
      </c>
      <c r="G31" s="18">
        <v>35142</v>
      </c>
      <c r="H31" s="18">
        <f t="shared" si="10"/>
        <v>108643</v>
      </c>
      <c r="I31" s="18">
        <v>5319</v>
      </c>
      <c r="J31" s="18">
        <v>6975</v>
      </c>
      <c r="K31" s="18">
        <v>38390</v>
      </c>
      <c r="L31" s="18">
        <v>28209</v>
      </c>
      <c r="M31" s="18">
        <v>29750</v>
      </c>
      <c r="N31" s="18">
        <v>114068</v>
      </c>
      <c r="O31" s="18">
        <v>4731</v>
      </c>
      <c r="P31" s="18">
        <v>8280</v>
      </c>
      <c r="Q31" s="18">
        <v>40302</v>
      </c>
      <c r="R31" s="18">
        <v>30897</v>
      </c>
      <c r="S31" s="18">
        <v>29858</v>
      </c>
      <c r="T31" s="18">
        <f t="shared" si="11"/>
        <v>28471</v>
      </c>
      <c r="U31" s="18">
        <v>1741</v>
      </c>
      <c r="V31" s="18">
        <v>2214</v>
      </c>
      <c r="W31" s="18">
        <v>11098</v>
      </c>
      <c r="X31" s="18">
        <v>6639</v>
      </c>
      <c r="Y31" s="18">
        <v>6779</v>
      </c>
      <c r="Z31" s="15">
        <f t="shared" si="3"/>
        <v>86844</v>
      </c>
      <c r="AA31" s="19">
        <v>5244</v>
      </c>
      <c r="AB31" s="19">
        <v>6799</v>
      </c>
      <c r="AC31" s="19">
        <v>29878</v>
      </c>
      <c r="AD31" s="19">
        <v>22959</v>
      </c>
      <c r="AE31" s="19">
        <v>21964</v>
      </c>
      <c r="AF31" s="14">
        <f t="shared" si="4"/>
        <v>119045</v>
      </c>
      <c r="AG31" s="18">
        <v>8530</v>
      </c>
      <c r="AH31" s="18">
        <v>9173</v>
      </c>
      <c r="AI31" s="18">
        <v>29186</v>
      </c>
      <c r="AJ31" s="18">
        <v>35258</v>
      </c>
      <c r="AK31" s="18">
        <v>36898</v>
      </c>
      <c r="AL31" s="14">
        <v>182107.37246714433</v>
      </c>
      <c r="AM31" s="18">
        <v>13139.923092083745</v>
      </c>
      <c r="AN31" s="18">
        <v>12985.983564116834</v>
      </c>
      <c r="AO31" s="18">
        <v>43460.140002581902</v>
      </c>
      <c r="AP31" s="18">
        <v>52680.045911035115</v>
      </c>
      <c r="AQ31" s="18">
        <v>59841.279897326749</v>
      </c>
      <c r="AR31" s="14">
        <v>196032.50697964054</v>
      </c>
      <c r="AS31" s="18">
        <v>14936.728040880053</v>
      </c>
      <c r="AT31" s="18">
        <v>14678.524208751865</v>
      </c>
      <c r="AU31" s="18">
        <v>45293.297558639555</v>
      </c>
      <c r="AV31" s="18">
        <v>54712.643413258491</v>
      </c>
      <c r="AW31" s="18">
        <v>66411.313758110569</v>
      </c>
      <c r="AX31" s="14">
        <v>200054.21970822639</v>
      </c>
      <c r="AY31" s="18">
        <v>15202.189479757728</v>
      </c>
      <c r="AZ31" s="18">
        <v>15056.37094243892</v>
      </c>
      <c r="BA31" s="18">
        <v>45766.727585517132</v>
      </c>
      <c r="BB31" s="18">
        <v>56692.913238580208</v>
      </c>
      <c r="BC31" s="18">
        <v>67336.018461932428</v>
      </c>
    </row>
    <row r="32" spans="1:55" ht="12.75" customHeight="1">
      <c r="A32" s="17" t="s">
        <v>32</v>
      </c>
      <c r="B32" s="18">
        <f t="shared" si="9"/>
        <v>4244</v>
      </c>
      <c r="C32" s="20">
        <v>582</v>
      </c>
      <c r="D32" s="18">
        <v>291</v>
      </c>
      <c r="E32" s="18">
        <v>1101</v>
      </c>
      <c r="F32" s="18">
        <v>1152</v>
      </c>
      <c r="G32" s="18">
        <v>1118</v>
      </c>
      <c r="H32" s="18">
        <f t="shared" si="10"/>
        <v>3686</v>
      </c>
      <c r="I32" s="18">
        <v>365</v>
      </c>
      <c r="J32" s="18">
        <v>168</v>
      </c>
      <c r="K32" s="18">
        <v>1016</v>
      </c>
      <c r="L32" s="18">
        <v>953</v>
      </c>
      <c r="M32" s="18">
        <v>1184</v>
      </c>
      <c r="N32" s="18">
        <v>2308</v>
      </c>
      <c r="O32" s="18">
        <v>172</v>
      </c>
      <c r="P32" s="18">
        <v>140</v>
      </c>
      <c r="Q32" s="18">
        <v>759</v>
      </c>
      <c r="R32" s="18">
        <v>585</v>
      </c>
      <c r="S32" s="18">
        <v>652</v>
      </c>
      <c r="T32" s="18">
        <f t="shared" si="11"/>
        <v>448</v>
      </c>
      <c r="U32" s="18">
        <v>39</v>
      </c>
      <c r="V32" s="18">
        <v>58</v>
      </c>
      <c r="W32" s="18">
        <v>135</v>
      </c>
      <c r="X32" s="18">
        <v>101</v>
      </c>
      <c r="Y32" s="18">
        <v>115</v>
      </c>
      <c r="Z32" s="15">
        <f t="shared" si="3"/>
        <v>1752</v>
      </c>
      <c r="AA32" s="19">
        <v>313</v>
      </c>
      <c r="AB32" s="19">
        <v>173</v>
      </c>
      <c r="AC32" s="19">
        <v>436</v>
      </c>
      <c r="AD32" s="19">
        <v>377</v>
      </c>
      <c r="AE32" s="19">
        <v>453</v>
      </c>
      <c r="AF32" s="14">
        <f t="shared" si="4"/>
        <v>2795</v>
      </c>
      <c r="AG32" s="18">
        <v>519</v>
      </c>
      <c r="AH32" s="18">
        <v>290</v>
      </c>
      <c r="AI32" s="18">
        <v>595</v>
      </c>
      <c r="AJ32" s="18">
        <v>640</v>
      </c>
      <c r="AK32" s="18">
        <v>751</v>
      </c>
      <c r="AL32" s="14">
        <v>4626.1959321151517</v>
      </c>
      <c r="AM32" s="18">
        <v>871.70009325070134</v>
      </c>
      <c r="AN32" s="18">
        <v>386.10549789200928</v>
      </c>
      <c r="AO32" s="18">
        <v>1089.9668002354176</v>
      </c>
      <c r="AP32" s="18">
        <v>1097.303560910917</v>
      </c>
      <c r="AQ32" s="18">
        <v>1181.1199798261055</v>
      </c>
      <c r="AR32" s="14">
        <v>4792.3104946143058</v>
      </c>
      <c r="AS32" s="18">
        <v>937.1128014862328</v>
      </c>
      <c r="AT32" s="18">
        <v>390.94249609442505</v>
      </c>
      <c r="AU32" s="18">
        <v>1139.7425126894702</v>
      </c>
      <c r="AV32" s="18">
        <v>1072.0264953566248</v>
      </c>
      <c r="AW32" s="18">
        <v>1252.4861889875529</v>
      </c>
      <c r="AX32" s="14">
        <v>5198.2214755762434</v>
      </c>
      <c r="AY32" s="18">
        <v>915.56683548492867</v>
      </c>
      <c r="AZ32" s="18">
        <v>486.24740619733404</v>
      </c>
      <c r="BA32" s="18">
        <v>1205.4651309864466</v>
      </c>
      <c r="BB32" s="18">
        <v>1216.4895587320188</v>
      </c>
      <c r="BC32" s="18">
        <v>1374.4525441755147</v>
      </c>
    </row>
    <row r="33" spans="1:55" ht="12.75" customHeight="1">
      <c r="A33" s="17" t="s">
        <v>33</v>
      </c>
      <c r="B33" s="18">
        <f t="shared" si="9"/>
        <v>4455</v>
      </c>
      <c r="C33" s="20">
        <v>300</v>
      </c>
      <c r="D33" s="18">
        <v>365</v>
      </c>
      <c r="E33" s="18">
        <v>1520</v>
      </c>
      <c r="F33" s="18">
        <v>1125</v>
      </c>
      <c r="G33" s="18">
        <v>1145</v>
      </c>
      <c r="H33" s="18">
        <f t="shared" si="10"/>
        <v>2824</v>
      </c>
      <c r="I33" s="18">
        <v>164</v>
      </c>
      <c r="J33" s="18">
        <v>163</v>
      </c>
      <c r="K33" s="18">
        <v>954</v>
      </c>
      <c r="L33" s="18">
        <v>808</v>
      </c>
      <c r="M33" s="18">
        <v>735</v>
      </c>
      <c r="N33" s="18">
        <v>3621</v>
      </c>
      <c r="O33" s="18">
        <v>173</v>
      </c>
      <c r="P33" s="18">
        <v>266</v>
      </c>
      <c r="Q33" s="18">
        <v>1052</v>
      </c>
      <c r="R33" s="18">
        <v>1029</v>
      </c>
      <c r="S33" s="18">
        <v>1101</v>
      </c>
      <c r="T33" s="18">
        <f t="shared" si="11"/>
        <v>479</v>
      </c>
      <c r="U33" s="18">
        <v>37</v>
      </c>
      <c r="V33" s="18">
        <v>27</v>
      </c>
      <c r="W33" s="18">
        <v>145</v>
      </c>
      <c r="X33" s="18">
        <v>134</v>
      </c>
      <c r="Y33" s="18">
        <v>136</v>
      </c>
      <c r="Z33" s="15">
        <f t="shared" si="3"/>
        <v>429</v>
      </c>
      <c r="AA33" s="19">
        <v>26</v>
      </c>
      <c r="AB33" s="19">
        <v>20</v>
      </c>
      <c r="AC33" s="19">
        <v>155</v>
      </c>
      <c r="AD33" s="19">
        <v>145</v>
      </c>
      <c r="AE33" s="19">
        <v>83</v>
      </c>
      <c r="AF33" s="14">
        <f t="shared" si="4"/>
        <v>3047</v>
      </c>
      <c r="AG33" s="18">
        <v>246</v>
      </c>
      <c r="AH33" s="18">
        <v>245</v>
      </c>
      <c r="AI33" s="18">
        <v>814</v>
      </c>
      <c r="AJ33" s="18">
        <v>930</v>
      </c>
      <c r="AK33" s="18">
        <v>812</v>
      </c>
      <c r="AL33" s="14">
        <v>3407.7289076207176</v>
      </c>
      <c r="AM33" s="18">
        <v>240.18245483437011</v>
      </c>
      <c r="AN33" s="18">
        <v>220.46334851524426</v>
      </c>
      <c r="AO33" s="18">
        <v>781.15077162124362</v>
      </c>
      <c r="AP33" s="18">
        <v>1111.1283055686433</v>
      </c>
      <c r="AQ33" s="18">
        <v>1054.8040270812153</v>
      </c>
      <c r="AR33" s="14">
        <v>4778.7042075675299</v>
      </c>
      <c r="AS33" s="18">
        <v>354.45671211784406</v>
      </c>
      <c r="AT33" s="18">
        <v>271.52528237962991</v>
      </c>
      <c r="AU33" s="18">
        <v>1153.154587744925</v>
      </c>
      <c r="AV33" s="18">
        <v>1534.1266881533613</v>
      </c>
      <c r="AW33" s="18">
        <v>1465.4409371717691</v>
      </c>
      <c r="AX33" s="14">
        <v>4318.8989414020461</v>
      </c>
      <c r="AY33" s="18">
        <v>329.81938880205138</v>
      </c>
      <c r="AZ33" s="18">
        <v>308.45930125270439</v>
      </c>
      <c r="BA33" s="18">
        <v>1022.7348181118675</v>
      </c>
      <c r="BB33" s="18">
        <v>1389.016799572614</v>
      </c>
      <c r="BC33" s="18">
        <v>1268.8686336628086</v>
      </c>
    </row>
    <row r="34" spans="1:55" ht="12.75" customHeight="1">
      <c r="A34" s="17" t="s">
        <v>34</v>
      </c>
      <c r="B34" s="18">
        <f t="shared" si="9"/>
        <v>535</v>
      </c>
      <c r="C34" s="20">
        <v>60</v>
      </c>
      <c r="D34" s="18">
        <v>25</v>
      </c>
      <c r="E34" s="18">
        <v>65</v>
      </c>
      <c r="F34" s="18">
        <v>140</v>
      </c>
      <c r="G34" s="18">
        <v>245</v>
      </c>
      <c r="H34" s="18">
        <f t="shared" si="10"/>
        <v>707</v>
      </c>
      <c r="I34" s="18">
        <v>77</v>
      </c>
      <c r="J34" s="18">
        <v>68</v>
      </c>
      <c r="K34" s="18">
        <v>145</v>
      </c>
      <c r="L34" s="18">
        <v>171</v>
      </c>
      <c r="M34" s="18">
        <v>246</v>
      </c>
      <c r="N34" s="18">
        <v>467</v>
      </c>
      <c r="O34" s="18">
        <v>45</v>
      </c>
      <c r="P34" s="18">
        <v>48</v>
      </c>
      <c r="Q34" s="18">
        <v>79</v>
      </c>
      <c r="R34" s="18">
        <v>110</v>
      </c>
      <c r="S34" s="18">
        <v>185</v>
      </c>
      <c r="T34" s="18">
        <f t="shared" si="11"/>
        <v>245</v>
      </c>
      <c r="U34" s="18">
        <v>63</v>
      </c>
      <c r="V34" s="18">
        <v>21</v>
      </c>
      <c r="W34" s="18">
        <v>49</v>
      </c>
      <c r="X34" s="18">
        <v>49</v>
      </c>
      <c r="Y34" s="18">
        <v>63</v>
      </c>
      <c r="Z34" s="15">
        <f t="shared" si="3"/>
        <v>1142</v>
      </c>
      <c r="AA34" s="19">
        <v>201</v>
      </c>
      <c r="AB34" s="19">
        <v>110</v>
      </c>
      <c r="AC34" s="19">
        <v>272</v>
      </c>
      <c r="AD34" s="19">
        <v>268</v>
      </c>
      <c r="AE34" s="19">
        <v>291</v>
      </c>
      <c r="AF34" s="14">
        <f t="shared" si="4"/>
        <v>1724</v>
      </c>
      <c r="AG34" s="18">
        <v>367</v>
      </c>
      <c r="AH34" s="18">
        <v>172</v>
      </c>
      <c r="AI34" s="18">
        <v>271</v>
      </c>
      <c r="AJ34" s="18">
        <v>339</v>
      </c>
      <c r="AK34" s="18">
        <v>575</v>
      </c>
      <c r="AL34" s="14">
        <v>2360.0538032654381</v>
      </c>
      <c r="AM34" s="18">
        <v>448.14332428968896</v>
      </c>
      <c r="AN34" s="18">
        <v>236.12011768842808</v>
      </c>
      <c r="AO34" s="18">
        <v>362.91804933354052</v>
      </c>
      <c r="AP34" s="18">
        <v>425.0707171089237</v>
      </c>
      <c r="AQ34" s="18">
        <v>887.80159484485614</v>
      </c>
      <c r="AR34" s="14">
        <v>2127.0592152022286</v>
      </c>
      <c r="AS34" s="18">
        <v>389.22447877136807</v>
      </c>
      <c r="AT34" s="18">
        <v>149.08502476954368</v>
      </c>
      <c r="AU34" s="18">
        <v>397.48158904523518</v>
      </c>
      <c r="AV34" s="18">
        <v>421.41314452828578</v>
      </c>
      <c r="AW34" s="18">
        <v>769.8549780877961</v>
      </c>
      <c r="AX34" s="14">
        <v>1866.2545114750619</v>
      </c>
      <c r="AY34" s="18">
        <v>363.86822608416463</v>
      </c>
      <c r="AZ34" s="18">
        <v>160.74639734385255</v>
      </c>
      <c r="BA34" s="18">
        <v>266.10695820393443</v>
      </c>
      <c r="BB34" s="18">
        <v>356.77556901907531</v>
      </c>
      <c r="BC34" s="18">
        <v>718.757360824035</v>
      </c>
    </row>
    <row r="35" spans="1:55" ht="12.75" customHeight="1">
      <c r="A35" s="17" t="s">
        <v>35</v>
      </c>
      <c r="B35" s="18">
        <f t="shared" si="9"/>
        <v>7349</v>
      </c>
      <c r="C35" s="20">
        <v>439</v>
      </c>
      <c r="D35" s="18">
        <v>524</v>
      </c>
      <c r="E35" s="18">
        <v>2220</v>
      </c>
      <c r="F35" s="18">
        <v>2295</v>
      </c>
      <c r="G35" s="18">
        <v>1871</v>
      </c>
      <c r="H35" s="18">
        <f t="shared" si="10"/>
        <v>8080</v>
      </c>
      <c r="I35" s="18">
        <v>429</v>
      </c>
      <c r="J35" s="18">
        <v>434</v>
      </c>
      <c r="K35" s="18">
        <v>2518</v>
      </c>
      <c r="L35" s="18">
        <v>2482</v>
      </c>
      <c r="M35" s="18">
        <v>2217</v>
      </c>
      <c r="N35" s="18">
        <v>8203</v>
      </c>
      <c r="O35" s="18">
        <v>446</v>
      </c>
      <c r="P35" s="18">
        <v>496</v>
      </c>
      <c r="Q35" s="18">
        <v>2547</v>
      </c>
      <c r="R35" s="18">
        <v>2565</v>
      </c>
      <c r="S35" s="18">
        <v>2149</v>
      </c>
      <c r="T35" s="18">
        <f t="shared" si="11"/>
        <v>2037</v>
      </c>
      <c r="U35" s="18">
        <v>173</v>
      </c>
      <c r="V35" s="18">
        <v>210</v>
      </c>
      <c r="W35" s="18">
        <v>641</v>
      </c>
      <c r="X35" s="18">
        <v>574</v>
      </c>
      <c r="Y35" s="18">
        <v>439</v>
      </c>
      <c r="Z35" s="15">
        <f t="shared" si="3"/>
        <v>5715</v>
      </c>
      <c r="AA35" s="19">
        <v>543</v>
      </c>
      <c r="AB35" s="19">
        <v>634</v>
      </c>
      <c r="AC35" s="19">
        <v>1783</v>
      </c>
      <c r="AD35" s="19">
        <v>1484</v>
      </c>
      <c r="AE35" s="19">
        <v>1271</v>
      </c>
      <c r="AF35" s="14">
        <f t="shared" si="4"/>
        <v>10760</v>
      </c>
      <c r="AG35" s="18">
        <v>918</v>
      </c>
      <c r="AH35" s="18">
        <v>1096</v>
      </c>
      <c r="AI35" s="18">
        <v>3161</v>
      </c>
      <c r="AJ35" s="18">
        <v>3028</v>
      </c>
      <c r="AK35" s="18">
        <v>2557</v>
      </c>
      <c r="AL35" s="14">
        <v>14961.383939171728</v>
      </c>
      <c r="AM35" s="18">
        <v>1413.4511288346982</v>
      </c>
      <c r="AN35" s="18">
        <v>1332.1222433774424</v>
      </c>
      <c r="AO35" s="18">
        <v>4295.3321115062763</v>
      </c>
      <c r="AP35" s="18">
        <v>4366.5065390161926</v>
      </c>
      <c r="AQ35" s="18">
        <v>3553.9719164371168</v>
      </c>
      <c r="AR35" s="14">
        <v>16563.009583387498</v>
      </c>
      <c r="AS35" s="18">
        <v>1517.5512815533291</v>
      </c>
      <c r="AT35" s="18">
        <v>1111.5981599329173</v>
      </c>
      <c r="AU35" s="18">
        <v>4691.041124921202</v>
      </c>
      <c r="AV35" s="18">
        <v>4903.4700144445114</v>
      </c>
      <c r="AW35" s="18">
        <v>4339.3490025355395</v>
      </c>
      <c r="AX35" s="14">
        <v>18396.301932251128</v>
      </c>
      <c r="AY35" s="18">
        <v>1929.5492486991675</v>
      </c>
      <c r="AZ35" s="18">
        <v>1518.9091850252184</v>
      </c>
      <c r="BA35" s="18">
        <v>5077.2982143259733</v>
      </c>
      <c r="BB35" s="18">
        <v>5281.7768846161343</v>
      </c>
      <c r="BC35" s="18">
        <v>4588.7683995846319</v>
      </c>
    </row>
    <row r="36" spans="1:55" s="13" customFormat="1" ht="12.75" customHeight="1">
      <c r="A36" s="10" t="s">
        <v>36</v>
      </c>
      <c r="B36" s="14">
        <f t="shared" ref="B36:G36" si="12">SUM(B37:B46)</f>
        <v>684220</v>
      </c>
      <c r="C36" s="14">
        <f t="shared" si="12"/>
        <v>43750</v>
      </c>
      <c r="D36" s="14">
        <f t="shared" si="12"/>
        <v>48924</v>
      </c>
      <c r="E36" s="14">
        <f t="shared" si="12"/>
        <v>239874</v>
      </c>
      <c r="F36" s="14">
        <f t="shared" si="12"/>
        <v>152667</v>
      </c>
      <c r="G36" s="14">
        <f t="shared" si="12"/>
        <v>199005</v>
      </c>
      <c r="H36" s="14">
        <f>+I36+J36+K36+L36+M36</f>
        <v>762330</v>
      </c>
      <c r="I36" s="14">
        <f>+I37+I38+I39+I40+I41+I42+I43+I44+I45+I46</f>
        <v>43358</v>
      </c>
      <c r="J36" s="14">
        <f>+J37+J38+J39+J40+J41+J42+J43+J44+J45+J46</f>
        <v>60309</v>
      </c>
      <c r="K36" s="14">
        <f>+K37+K38+K39+K40+K41+K42+K43+K44+K45+K46</f>
        <v>292403</v>
      </c>
      <c r="L36" s="14">
        <f>+L37+L38+L39+L40+L41+L42+L43+L44+L45+L46</f>
        <v>170998</v>
      </c>
      <c r="M36" s="14">
        <f>+M37+M38+M39+M40+M41+M42+M43+M44+M45+M46</f>
        <v>195262</v>
      </c>
      <c r="N36" s="14">
        <v>714379</v>
      </c>
      <c r="O36" s="14">
        <v>38798</v>
      </c>
      <c r="P36" s="14">
        <v>56533</v>
      </c>
      <c r="Q36" s="14">
        <v>258209</v>
      </c>
      <c r="R36" s="14">
        <v>180435</v>
      </c>
      <c r="S36" s="14">
        <v>180404</v>
      </c>
      <c r="T36" s="14">
        <v>173739</v>
      </c>
      <c r="U36" s="14">
        <v>11729</v>
      </c>
      <c r="V36" s="14">
        <v>17540</v>
      </c>
      <c r="W36" s="14">
        <v>54838</v>
      </c>
      <c r="X36" s="14">
        <v>47397</v>
      </c>
      <c r="Y36" s="14">
        <v>42235</v>
      </c>
      <c r="Z36" s="15">
        <f t="shared" si="3"/>
        <v>404894</v>
      </c>
      <c r="AA36" s="15">
        <v>32173</v>
      </c>
      <c r="AB36" s="15">
        <v>34394</v>
      </c>
      <c r="AC36" s="15">
        <v>120764</v>
      </c>
      <c r="AD36" s="15">
        <v>102624</v>
      </c>
      <c r="AE36" s="15">
        <v>114939</v>
      </c>
      <c r="AF36" s="14">
        <f t="shared" si="4"/>
        <v>845642</v>
      </c>
      <c r="AG36" s="14">
        <v>92143</v>
      </c>
      <c r="AH36" s="14">
        <v>62082</v>
      </c>
      <c r="AI36" s="14">
        <v>222592</v>
      </c>
      <c r="AJ36" s="14">
        <v>228952</v>
      </c>
      <c r="AK36" s="14">
        <v>239873</v>
      </c>
      <c r="AL36" s="14">
        <v>977753.03353052214</v>
      </c>
      <c r="AM36" s="14">
        <v>103251.25596859201</v>
      </c>
      <c r="AN36" s="14">
        <v>73405.411225431919</v>
      </c>
      <c r="AO36" s="14">
        <v>255507.63743104384</v>
      </c>
      <c r="AP36" s="14">
        <v>268213.76695459784</v>
      </c>
      <c r="AQ36" s="14">
        <v>277374.96195085673</v>
      </c>
      <c r="AR36" s="14">
        <v>1119626.7604798852</v>
      </c>
      <c r="AS36" s="14">
        <v>119836.7686114908</v>
      </c>
      <c r="AT36" s="14">
        <v>85695.014640849782</v>
      </c>
      <c r="AU36" s="14">
        <v>287596.29124199424</v>
      </c>
      <c r="AV36" s="14">
        <v>303058.75289103849</v>
      </c>
      <c r="AW36" s="14">
        <v>323439.93309451197</v>
      </c>
      <c r="AX36" s="14">
        <v>1390075.8634326831</v>
      </c>
      <c r="AY36" s="14">
        <v>151391.23628275219</v>
      </c>
      <c r="AZ36" s="14">
        <v>110780.18741892673</v>
      </c>
      <c r="BA36" s="14">
        <v>350749.814842697</v>
      </c>
      <c r="BB36" s="14">
        <v>378209.10816247307</v>
      </c>
      <c r="BC36" s="14">
        <v>398945.51672583417</v>
      </c>
    </row>
    <row r="37" spans="1:55" ht="12.75" customHeight="1">
      <c r="A37" s="17" t="s">
        <v>37</v>
      </c>
      <c r="B37" s="18">
        <f>SUM(C37:G37)</f>
        <v>180286</v>
      </c>
      <c r="C37" s="18">
        <v>13196</v>
      </c>
      <c r="D37" s="18">
        <v>12714</v>
      </c>
      <c r="E37" s="18">
        <v>55792</v>
      </c>
      <c r="F37" s="18">
        <v>38875</v>
      </c>
      <c r="G37" s="18">
        <v>59709</v>
      </c>
      <c r="H37" s="20">
        <v>219027</v>
      </c>
      <c r="I37" s="20">
        <v>13818</v>
      </c>
      <c r="J37" s="20">
        <v>18038</v>
      </c>
      <c r="K37" s="20">
        <v>80483</v>
      </c>
      <c r="L37" s="20">
        <v>45778</v>
      </c>
      <c r="M37" s="20">
        <v>60910</v>
      </c>
      <c r="N37" s="18">
        <v>186419</v>
      </c>
      <c r="O37" s="18">
        <v>10907</v>
      </c>
      <c r="P37" s="18">
        <v>14448</v>
      </c>
      <c r="Q37" s="18">
        <v>64502</v>
      </c>
      <c r="R37" s="18">
        <v>43034</v>
      </c>
      <c r="S37" s="18">
        <v>53528</v>
      </c>
      <c r="T37" s="18">
        <v>38159</v>
      </c>
      <c r="U37" s="18">
        <v>3370</v>
      </c>
      <c r="V37" s="18">
        <v>4522</v>
      </c>
      <c r="W37" s="18">
        <v>10923</v>
      </c>
      <c r="X37" s="18">
        <v>9851</v>
      </c>
      <c r="Y37" s="18">
        <v>9493</v>
      </c>
      <c r="Z37" s="15">
        <f t="shared" si="3"/>
        <v>29749</v>
      </c>
      <c r="AA37" s="19">
        <v>3205</v>
      </c>
      <c r="AB37" s="19">
        <v>2547</v>
      </c>
      <c r="AC37" s="19">
        <v>7830</v>
      </c>
      <c r="AD37" s="19">
        <v>7605</v>
      </c>
      <c r="AE37" s="19">
        <v>8562</v>
      </c>
      <c r="AF37" s="14">
        <f t="shared" si="4"/>
        <v>177884</v>
      </c>
      <c r="AG37" s="18">
        <v>25631</v>
      </c>
      <c r="AH37" s="18">
        <v>12857</v>
      </c>
      <c r="AI37" s="18">
        <v>28893</v>
      </c>
      <c r="AJ37" s="18">
        <v>45885</v>
      </c>
      <c r="AK37" s="18">
        <v>64618</v>
      </c>
      <c r="AL37" s="14">
        <v>199667.93158198855</v>
      </c>
      <c r="AM37" s="18">
        <v>28382.04326266886</v>
      </c>
      <c r="AN37" s="18">
        <v>15709.844284352142</v>
      </c>
      <c r="AO37" s="18">
        <v>32893.745652578</v>
      </c>
      <c r="AP37" s="18">
        <v>52083.145121066853</v>
      </c>
      <c r="AQ37" s="18">
        <v>70599.153261322732</v>
      </c>
      <c r="AR37" s="14">
        <v>270877.07452242106</v>
      </c>
      <c r="AS37" s="18">
        <v>37624.619097931398</v>
      </c>
      <c r="AT37" s="18">
        <v>20851.126653452993</v>
      </c>
      <c r="AU37" s="18">
        <v>46010.152620420944</v>
      </c>
      <c r="AV37" s="18">
        <v>70642.99059522168</v>
      </c>
      <c r="AW37" s="18">
        <v>95748.18555539404</v>
      </c>
      <c r="AX37" s="14">
        <v>440202.31696608098</v>
      </c>
      <c r="AY37" s="18">
        <v>60252.931925344179</v>
      </c>
      <c r="AZ37" s="18">
        <v>34290.964575201964</v>
      </c>
      <c r="BA37" s="18">
        <v>80061.254327162169</v>
      </c>
      <c r="BB37" s="18">
        <v>116127.06064511853</v>
      </c>
      <c r="BC37" s="18">
        <v>149470.10549325406</v>
      </c>
    </row>
    <row r="38" spans="1:55" ht="12.75" customHeight="1">
      <c r="A38" s="17" t="s">
        <v>38</v>
      </c>
      <c r="B38" s="18">
        <f t="shared" ref="B38:B46" si="13">SUM(C38:G38)</f>
        <v>10662</v>
      </c>
      <c r="C38" s="18">
        <v>999</v>
      </c>
      <c r="D38" s="18">
        <v>1207</v>
      </c>
      <c r="E38" s="18">
        <v>3816</v>
      </c>
      <c r="F38" s="18">
        <v>2184</v>
      </c>
      <c r="G38" s="18">
        <v>2456</v>
      </c>
      <c r="H38" s="20">
        <v>13085</v>
      </c>
      <c r="I38" s="20">
        <v>1067</v>
      </c>
      <c r="J38" s="20">
        <v>1960</v>
      </c>
      <c r="K38" s="20">
        <v>4800</v>
      </c>
      <c r="L38" s="20">
        <v>2634</v>
      </c>
      <c r="M38" s="20">
        <v>2624</v>
      </c>
      <c r="N38" s="18">
        <v>14210</v>
      </c>
      <c r="O38" s="18">
        <v>1083</v>
      </c>
      <c r="P38" s="18">
        <v>1784</v>
      </c>
      <c r="Q38" s="18">
        <v>4980</v>
      </c>
      <c r="R38" s="18">
        <v>3464</v>
      </c>
      <c r="S38" s="18">
        <v>2899</v>
      </c>
      <c r="T38" s="18">
        <v>3324</v>
      </c>
      <c r="U38" s="18">
        <v>259</v>
      </c>
      <c r="V38" s="18">
        <v>471</v>
      </c>
      <c r="W38" s="18">
        <v>955</v>
      </c>
      <c r="X38" s="18">
        <v>967</v>
      </c>
      <c r="Y38" s="18">
        <v>672</v>
      </c>
      <c r="Z38" s="15">
        <f t="shared" si="3"/>
        <v>11583</v>
      </c>
      <c r="AA38" s="19">
        <v>1381</v>
      </c>
      <c r="AB38" s="19">
        <v>1420</v>
      </c>
      <c r="AC38" s="19">
        <v>3591</v>
      </c>
      <c r="AD38" s="19">
        <v>2836</v>
      </c>
      <c r="AE38" s="19">
        <v>2355</v>
      </c>
      <c r="AF38" s="14">
        <f t="shared" si="4"/>
        <v>11955</v>
      </c>
      <c r="AG38" s="18">
        <v>1809</v>
      </c>
      <c r="AH38" s="18">
        <v>1191</v>
      </c>
      <c r="AI38" s="18">
        <v>3136</v>
      </c>
      <c r="AJ38" s="18">
        <v>3189</v>
      </c>
      <c r="AK38" s="18">
        <v>2630</v>
      </c>
      <c r="AL38" s="14">
        <v>11821.341756841197</v>
      </c>
      <c r="AM38" s="18">
        <v>1688.7129151494337</v>
      </c>
      <c r="AN38" s="18">
        <v>1039.8222941567351</v>
      </c>
      <c r="AO38" s="18">
        <v>3010.1935247470619</v>
      </c>
      <c r="AP38" s="18">
        <v>3413.1250117022919</v>
      </c>
      <c r="AQ38" s="18">
        <v>2669.4880110856761</v>
      </c>
      <c r="AR38" s="14">
        <v>11464.360769212022</v>
      </c>
      <c r="AS38" s="18">
        <v>1492.402901041801</v>
      </c>
      <c r="AT38" s="18">
        <v>1026.1169058790915</v>
      </c>
      <c r="AU38" s="18">
        <v>3203.1435852764434</v>
      </c>
      <c r="AV38" s="18">
        <v>3144.4985161381401</v>
      </c>
      <c r="AW38" s="18">
        <v>2598.1988608765446</v>
      </c>
      <c r="AX38" s="14">
        <v>8166.1755735565339</v>
      </c>
      <c r="AY38" s="18">
        <v>1012.8456688784477</v>
      </c>
      <c r="AZ38" s="18">
        <v>596.82941800612093</v>
      </c>
      <c r="BA38" s="18">
        <v>2409.2332974583169</v>
      </c>
      <c r="BB38" s="18">
        <v>2352.0981728279635</v>
      </c>
      <c r="BC38" s="18">
        <v>1795.1690163856842</v>
      </c>
    </row>
    <row r="39" spans="1:55" ht="12.75" customHeight="1">
      <c r="A39" s="17" t="s">
        <v>39</v>
      </c>
      <c r="B39" s="18">
        <f t="shared" si="13"/>
        <v>93485</v>
      </c>
      <c r="C39" s="18">
        <v>5120</v>
      </c>
      <c r="D39" s="18">
        <v>5157</v>
      </c>
      <c r="E39" s="18">
        <v>36916</v>
      </c>
      <c r="F39" s="18">
        <v>20278</v>
      </c>
      <c r="G39" s="18">
        <v>26014</v>
      </c>
      <c r="H39" s="20">
        <v>130004</v>
      </c>
      <c r="I39" s="20">
        <v>6170</v>
      </c>
      <c r="J39" s="20">
        <v>8952</v>
      </c>
      <c r="K39" s="20">
        <v>53644</v>
      </c>
      <c r="L39" s="20">
        <v>29696</v>
      </c>
      <c r="M39" s="20">
        <v>31542</v>
      </c>
      <c r="N39" s="18">
        <v>107102</v>
      </c>
      <c r="O39" s="18">
        <v>5072</v>
      </c>
      <c r="P39" s="18">
        <v>7020</v>
      </c>
      <c r="Q39" s="18">
        <v>41334</v>
      </c>
      <c r="R39" s="18">
        <v>27804</v>
      </c>
      <c r="S39" s="18">
        <v>25872</v>
      </c>
      <c r="T39" s="18">
        <v>27548</v>
      </c>
      <c r="U39" s="18">
        <v>1773</v>
      </c>
      <c r="V39" s="18">
        <v>2417</v>
      </c>
      <c r="W39" s="18">
        <v>9337</v>
      </c>
      <c r="X39" s="18">
        <v>8283</v>
      </c>
      <c r="Y39" s="18">
        <v>5738</v>
      </c>
      <c r="Z39" s="15">
        <f t="shared" si="3"/>
        <v>41473</v>
      </c>
      <c r="AA39" s="19">
        <v>3311</v>
      </c>
      <c r="AB39" s="19">
        <v>2594</v>
      </c>
      <c r="AC39" s="19">
        <v>14604</v>
      </c>
      <c r="AD39" s="19">
        <v>11542</v>
      </c>
      <c r="AE39" s="19">
        <v>9422</v>
      </c>
      <c r="AF39" s="14">
        <f t="shared" si="4"/>
        <v>71334</v>
      </c>
      <c r="AG39" s="18">
        <v>5924</v>
      </c>
      <c r="AH39" s="18">
        <v>3137</v>
      </c>
      <c r="AI39" s="18">
        <v>23882</v>
      </c>
      <c r="AJ39" s="18">
        <v>22628</v>
      </c>
      <c r="AK39" s="18">
        <v>15763</v>
      </c>
      <c r="AL39" s="14">
        <v>109771.46119901919</v>
      </c>
      <c r="AM39" s="18">
        <v>9236.9966587739364</v>
      </c>
      <c r="AN39" s="18">
        <v>5312.479877053368</v>
      </c>
      <c r="AO39" s="18">
        <v>34413.40029853375</v>
      </c>
      <c r="AP39" s="18">
        <v>35986.032693867695</v>
      </c>
      <c r="AQ39" s="18">
        <v>24822.551670790428</v>
      </c>
      <c r="AR39" s="14">
        <v>119882.51868147956</v>
      </c>
      <c r="AS39" s="18">
        <v>10074.568861251839</v>
      </c>
      <c r="AT39" s="18">
        <v>5756.4344050250638</v>
      </c>
      <c r="AU39" s="18">
        <v>36001.099632714402</v>
      </c>
      <c r="AV39" s="18">
        <v>38676.804780526334</v>
      </c>
      <c r="AW39" s="18">
        <v>29373.611001961919</v>
      </c>
      <c r="AX39" s="14">
        <v>141256.12511513816</v>
      </c>
      <c r="AY39" s="18">
        <v>12274.329598396045</v>
      </c>
      <c r="AZ39" s="18">
        <v>7009.4183657948834</v>
      </c>
      <c r="BA39" s="18">
        <v>43817.919438962519</v>
      </c>
      <c r="BB39" s="18">
        <v>45353.100894964366</v>
      </c>
      <c r="BC39" s="18">
        <v>32801.356817020365</v>
      </c>
    </row>
    <row r="40" spans="1:55" ht="12.75" customHeight="1">
      <c r="A40" s="17" t="s">
        <v>40</v>
      </c>
      <c r="B40" s="18">
        <f t="shared" si="13"/>
        <v>101138</v>
      </c>
      <c r="C40" s="18">
        <v>7944</v>
      </c>
      <c r="D40" s="18">
        <v>7212</v>
      </c>
      <c r="E40" s="18">
        <v>35645</v>
      </c>
      <c r="F40" s="18">
        <v>22840</v>
      </c>
      <c r="G40" s="18">
        <v>27497</v>
      </c>
      <c r="H40" s="20">
        <v>114418</v>
      </c>
      <c r="I40" s="20">
        <v>7148</v>
      </c>
      <c r="J40" s="20">
        <v>9088</v>
      </c>
      <c r="K40" s="20">
        <v>43989</v>
      </c>
      <c r="L40" s="20">
        <v>25926</v>
      </c>
      <c r="M40" s="20">
        <v>28267</v>
      </c>
      <c r="N40" s="18">
        <v>114492</v>
      </c>
      <c r="O40" s="18">
        <v>7435</v>
      </c>
      <c r="P40" s="18">
        <v>9109</v>
      </c>
      <c r="Q40" s="18">
        <v>42320</v>
      </c>
      <c r="R40" s="18">
        <v>29145</v>
      </c>
      <c r="S40" s="18">
        <v>26483</v>
      </c>
      <c r="T40" s="18">
        <v>25607</v>
      </c>
      <c r="U40" s="18">
        <v>2344</v>
      </c>
      <c r="V40" s="18">
        <v>2649</v>
      </c>
      <c r="W40" s="18">
        <v>7745</v>
      </c>
      <c r="X40" s="18">
        <v>7225</v>
      </c>
      <c r="Y40" s="18">
        <v>5644</v>
      </c>
      <c r="Z40" s="15">
        <f t="shared" si="3"/>
        <v>33682</v>
      </c>
      <c r="AA40" s="19">
        <v>3258</v>
      </c>
      <c r="AB40" s="19">
        <v>2481</v>
      </c>
      <c r="AC40" s="19">
        <v>10981</v>
      </c>
      <c r="AD40" s="19">
        <v>9615</v>
      </c>
      <c r="AE40" s="19">
        <v>7347</v>
      </c>
      <c r="AF40" s="14">
        <f t="shared" si="4"/>
        <v>119230</v>
      </c>
      <c r="AG40" s="18">
        <v>18263</v>
      </c>
      <c r="AH40" s="18">
        <v>8841</v>
      </c>
      <c r="AI40" s="18">
        <v>30389</v>
      </c>
      <c r="AJ40" s="18">
        <v>32836</v>
      </c>
      <c r="AK40" s="18">
        <v>28901</v>
      </c>
      <c r="AL40" s="14">
        <v>128301.68681985186</v>
      </c>
      <c r="AM40" s="18">
        <v>18689.861224723383</v>
      </c>
      <c r="AN40" s="18">
        <v>9109.3554216982775</v>
      </c>
      <c r="AO40" s="18">
        <v>30436.584996096495</v>
      </c>
      <c r="AP40" s="18">
        <v>35391.945152909961</v>
      </c>
      <c r="AQ40" s="18">
        <v>34673.940024423755</v>
      </c>
      <c r="AR40" s="14">
        <v>145004.76717673996</v>
      </c>
      <c r="AS40" s="18">
        <v>20927.728701963366</v>
      </c>
      <c r="AT40" s="18">
        <v>10405.463555562545</v>
      </c>
      <c r="AU40" s="18">
        <v>34377.045853547432</v>
      </c>
      <c r="AV40" s="18">
        <v>39168.940472342008</v>
      </c>
      <c r="AW40" s="18">
        <v>40125.588593324603</v>
      </c>
      <c r="AX40" s="14">
        <v>145947.84134361043</v>
      </c>
      <c r="AY40" s="18">
        <v>20738.90821115359</v>
      </c>
      <c r="AZ40" s="18">
        <v>10979.944829720971</v>
      </c>
      <c r="BA40" s="18">
        <v>33629.425205687563</v>
      </c>
      <c r="BB40" s="18">
        <v>39864.100526693539</v>
      </c>
      <c r="BC40" s="18">
        <v>40735.462570354772</v>
      </c>
    </row>
    <row r="41" spans="1:55" ht="12.75" customHeight="1">
      <c r="A41" s="17" t="s">
        <v>41</v>
      </c>
      <c r="B41" s="18">
        <f t="shared" si="13"/>
        <v>97780</v>
      </c>
      <c r="C41" s="18">
        <v>4546</v>
      </c>
      <c r="D41" s="18">
        <v>6260</v>
      </c>
      <c r="E41" s="18">
        <v>34467</v>
      </c>
      <c r="F41" s="18">
        <v>21726</v>
      </c>
      <c r="G41" s="18">
        <v>30781</v>
      </c>
      <c r="H41" s="20">
        <v>105884</v>
      </c>
      <c r="I41" s="20">
        <v>5230</v>
      </c>
      <c r="J41" s="20">
        <v>8274</v>
      </c>
      <c r="K41" s="20">
        <v>40728</v>
      </c>
      <c r="L41" s="20">
        <v>24366</v>
      </c>
      <c r="M41" s="20">
        <v>27286</v>
      </c>
      <c r="N41" s="18">
        <v>106366</v>
      </c>
      <c r="O41" s="18">
        <v>4687</v>
      </c>
      <c r="P41" s="18">
        <v>8093</v>
      </c>
      <c r="Q41" s="18">
        <v>39348</v>
      </c>
      <c r="R41" s="18">
        <v>28258</v>
      </c>
      <c r="S41" s="18">
        <v>25980</v>
      </c>
      <c r="T41" s="18">
        <v>29077</v>
      </c>
      <c r="U41" s="18">
        <v>1460</v>
      </c>
      <c r="V41" s="18">
        <v>2378</v>
      </c>
      <c r="W41" s="18">
        <v>10777</v>
      </c>
      <c r="X41" s="18">
        <v>8007</v>
      </c>
      <c r="Y41" s="18">
        <v>6455</v>
      </c>
      <c r="Z41" s="15">
        <f t="shared" si="3"/>
        <v>122924</v>
      </c>
      <c r="AA41" s="19">
        <v>9255</v>
      </c>
      <c r="AB41" s="19">
        <v>8616</v>
      </c>
      <c r="AC41" s="19">
        <v>41333</v>
      </c>
      <c r="AD41" s="19">
        <v>32744</v>
      </c>
      <c r="AE41" s="19">
        <v>30976</v>
      </c>
      <c r="AF41" s="14">
        <f t="shared" si="4"/>
        <v>256633</v>
      </c>
      <c r="AG41" s="18">
        <v>21032</v>
      </c>
      <c r="AH41" s="18">
        <v>15289</v>
      </c>
      <c r="AI41" s="18">
        <v>82592</v>
      </c>
      <c r="AJ41" s="18">
        <v>71890</v>
      </c>
      <c r="AK41" s="18">
        <v>65830</v>
      </c>
      <c r="AL41" s="14">
        <v>305656.30734256114</v>
      </c>
      <c r="AM41" s="18">
        <v>24109.361116372402</v>
      </c>
      <c r="AN41" s="18">
        <v>19095.801644460305</v>
      </c>
      <c r="AO41" s="18">
        <v>96967.510010464262</v>
      </c>
      <c r="AP41" s="18">
        <v>84182.592440959212</v>
      </c>
      <c r="AQ41" s="18">
        <v>81301.042130304966</v>
      </c>
      <c r="AR41" s="14">
        <v>335811.53168660367</v>
      </c>
      <c r="AS41" s="18">
        <v>26291.723987512381</v>
      </c>
      <c r="AT41" s="18">
        <v>22248.672444249056</v>
      </c>
      <c r="AU41" s="18">
        <v>104495.94068946027</v>
      </c>
      <c r="AV41" s="18">
        <v>90197.073058796203</v>
      </c>
      <c r="AW41" s="18">
        <v>92578.121506585798</v>
      </c>
      <c r="AX41" s="14">
        <v>399895.73465779918</v>
      </c>
      <c r="AY41" s="18">
        <v>30771.829143709932</v>
      </c>
      <c r="AZ41" s="18">
        <v>27594.919098116581</v>
      </c>
      <c r="BA41" s="18">
        <v>122866.24945911358</v>
      </c>
      <c r="BB41" s="18">
        <v>107506.91595175008</v>
      </c>
      <c r="BC41" s="18">
        <v>111155.82100510903</v>
      </c>
    </row>
    <row r="42" spans="1:55" ht="12.75" customHeight="1">
      <c r="A42" s="17" t="s">
        <v>42</v>
      </c>
      <c r="B42" s="18">
        <f t="shared" si="13"/>
        <v>11089</v>
      </c>
      <c r="C42" s="18">
        <v>530</v>
      </c>
      <c r="D42" s="18">
        <v>870</v>
      </c>
      <c r="E42" s="18">
        <v>3793</v>
      </c>
      <c r="F42" s="18">
        <v>2771</v>
      </c>
      <c r="G42" s="18">
        <v>3125</v>
      </c>
      <c r="H42" s="20">
        <v>11343</v>
      </c>
      <c r="I42" s="20">
        <v>527</v>
      </c>
      <c r="J42" s="20">
        <v>910</v>
      </c>
      <c r="K42" s="20">
        <v>4442</v>
      </c>
      <c r="L42" s="20">
        <v>2669</v>
      </c>
      <c r="M42" s="20">
        <v>2795</v>
      </c>
      <c r="N42" s="18">
        <v>11813</v>
      </c>
      <c r="O42" s="18">
        <v>522</v>
      </c>
      <c r="P42" s="18">
        <v>1122</v>
      </c>
      <c r="Q42" s="18">
        <v>4302</v>
      </c>
      <c r="R42" s="18">
        <v>3187</v>
      </c>
      <c r="S42" s="18">
        <v>2680</v>
      </c>
      <c r="T42" s="18">
        <v>2595</v>
      </c>
      <c r="U42" s="18">
        <v>116</v>
      </c>
      <c r="V42" s="18">
        <v>316</v>
      </c>
      <c r="W42" s="18">
        <v>850</v>
      </c>
      <c r="X42" s="18">
        <v>788</v>
      </c>
      <c r="Y42" s="18">
        <v>525</v>
      </c>
      <c r="Z42" s="15">
        <f t="shared" si="3"/>
        <v>13117</v>
      </c>
      <c r="AA42" s="19">
        <v>870</v>
      </c>
      <c r="AB42" s="19">
        <v>1235</v>
      </c>
      <c r="AC42" s="19">
        <v>4898</v>
      </c>
      <c r="AD42" s="19">
        <v>3426</v>
      </c>
      <c r="AE42" s="19">
        <v>2688</v>
      </c>
      <c r="AF42" s="14">
        <f t="shared" si="4"/>
        <v>35456</v>
      </c>
      <c r="AG42" s="18">
        <v>3282</v>
      </c>
      <c r="AH42" s="18">
        <v>3426</v>
      </c>
      <c r="AI42" s="18">
        <v>12308</v>
      </c>
      <c r="AJ42" s="18">
        <v>9495</v>
      </c>
      <c r="AK42" s="18">
        <v>6945</v>
      </c>
      <c r="AL42" s="14">
        <v>47662.733574062266</v>
      </c>
      <c r="AM42" s="18">
        <v>4527.171292316264</v>
      </c>
      <c r="AN42" s="18">
        <v>5119.2085782965059</v>
      </c>
      <c r="AO42" s="18">
        <v>15725.971662284313</v>
      </c>
      <c r="AP42" s="18">
        <v>12408.093220503559</v>
      </c>
      <c r="AQ42" s="18">
        <v>9882.2888206616317</v>
      </c>
      <c r="AR42" s="14">
        <v>64576.986643212396</v>
      </c>
      <c r="AS42" s="18">
        <v>6781.9039255167563</v>
      </c>
      <c r="AT42" s="18">
        <v>6621.1048244821568</v>
      </c>
      <c r="AU42" s="18">
        <v>21086.425790830541</v>
      </c>
      <c r="AV42" s="18">
        <v>16519.561743080052</v>
      </c>
      <c r="AW42" s="18">
        <v>13567.990359302883</v>
      </c>
      <c r="AX42" s="14">
        <v>67234.227289258022</v>
      </c>
      <c r="AY42" s="18">
        <v>7054.0489580994354</v>
      </c>
      <c r="AZ42" s="18">
        <v>7365.8108959732945</v>
      </c>
      <c r="BA42" s="18">
        <v>21024.295825926267</v>
      </c>
      <c r="BB42" s="18">
        <v>17072.92686117897</v>
      </c>
      <c r="BC42" s="18">
        <v>14717.144748080051</v>
      </c>
    </row>
    <row r="43" spans="1:55" ht="12.75" customHeight="1">
      <c r="A43" s="17" t="s">
        <v>43</v>
      </c>
      <c r="B43" s="18">
        <f t="shared" si="13"/>
        <v>51019</v>
      </c>
      <c r="C43" s="18">
        <v>2753</v>
      </c>
      <c r="D43" s="18">
        <v>4138</v>
      </c>
      <c r="E43" s="18">
        <v>18105</v>
      </c>
      <c r="F43" s="18">
        <v>10023</v>
      </c>
      <c r="G43" s="18">
        <v>16000</v>
      </c>
      <c r="H43" s="20">
        <v>37062</v>
      </c>
      <c r="I43" s="20">
        <v>2222</v>
      </c>
      <c r="J43" s="20">
        <v>3071</v>
      </c>
      <c r="K43" s="20">
        <v>14067</v>
      </c>
      <c r="L43" s="20">
        <v>7985</v>
      </c>
      <c r="M43" s="20">
        <v>9717</v>
      </c>
      <c r="N43" s="18">
        <v>39278</v>
      </c>
      <c r="O43" s="18">
        <v>1829</v>
      </c>
      <c r="P43" s="18">
        <v>3125</v>
      </c>
      <c r="Q43" s="18">
        <v>14387</v>
      </c>
      <c r="R43" s="18">
        <v>9668</v>
      </c>
      <c r="S43" s="18">
        <v>10269</v>
      </c>
      <c r="T43" s="18">
        <v>10561</v>
      </c>
      <c r="U43" s="18">
        <v>638</v>
      </c>
      <c r="V43" s="18">
        <v>1008</v>
      </c>
      <c r="W43" s="18">
        <v>3355</v>
      </c>
      <c r="X43" s="18">
        <v>2864</v>
      </c>
      <c r="Y43" s="18">
        <v>2696</v>
      </c>
      <c r="Z43" s="15">
        <f t="shared" si="3"/>
        <v>29056</v>
      </c>
      <c r="AA43" s="19">
        <v>2570</v>
      </c>
      <c r="AB43" s="19">
        <v>2732</v>
      </c>
      <c r="AC43" s="19">
        <v>8553</v>
      </c>
      <c r="AD43" s="19">
        <v>8039</v>
      </c>
      <c r="AE43" s="19">
        <v>7162</v>
      </c>
      <c r="AF43" s="14">
        <f t="shared" si="4"/>
        <v>71398</v>
      </c>
      <c r="AG43" s="18">
        <v>7022</v>
      </c>
      <c r="AH43" s="18">
        <v>7415</v>
      </c>
      <c r="AI43" s="18">
        <v>20303</v>
      </c>
      <c r="AJ43" s="18">
        <v>19509</v>
      </c>
      <c r="AK43" s="18">
        <v>17149</v>
      </c>
      <c r="AL43" s="14">
        <v>79361.371485672295</v>
      </c>
      <c r="AM43" s="18">
        <v>7746.0761327542368</v>
      </c>
      <c r="AN43" s="18">
        <v>8124.1268346333236</v>
      </c>
      <c r="AO43" s="18">
        <v>21579.412663259129</v>
      </c>
      <c r="AP43" s="18">
        <v>22113.042405867771</v>
      </c>
      <c r="AQ43" s="18">
        <v>19798.713449157836</v>
      </c>
      <c r="AR43" s="14">
        <v>94005.635909845121</v>
      </c>
      <c r="AS43" s="18">
        <v>8898.7197767962207</v>
      </c>
      <c r="AT43" s="18">
        <v>11204.978529184644</v>
      </c>
      <c r="AU43" s="18">
        <v>25420.49752058294</v>
      </c>
      <c r="AV43" s="18">
        <v>25451.187120380015</v>
      </c>
      <c r="AW43" s="18">
        <v>23030.252962901319</v>
      </c>
      <c r="AX43" s="14">
        <v>126343.79182387887</v>
      </c>
      <c r="AY43" s="18">
        <v>12784.105110696622</v>
      </c>
      <c r="AZ43" s="18">
        <v>15890.663347246604</v>
      </c>
      <c r="BA43" s="18">
        <v>33383.109052668915</v>
      </c>
      <c r="BB43" s="18">
        <v>34500.769839008004</v>
      </c>
      <c r="BC43" s="18">
        <v>29785.144474258737</v>
      </c>
    </row>
    <row r="44" spans="1:55" ht="12.75" customHeight="1">
      <c r="A44" s="17" t="s">
        <v>44</v>
      </c>
      <c r="B44" s="18">
        <f t="shared" si="13"/>
        <v>25950</v>
      </c>
      <c r="C44" s="18">
        <v>1869</v>
      </c>
      <c r="D44" s="18">
        <v>1590</v>
      </c>
      <c r="E44" s="18">
        <v>9425</v>
      </c>
      <c r="F44" s="18">
        <v>5510</v>
      </c>
      <c r="G44" s="18">
        <v>7556</v>
      </c>
      <c r="H44" s="20">
        <v>27436</v>
      </c>
      <c r="I44" s="20">
        <v>1433</v>
      </c>
      <c r="J44" s="20">
        <v>1815</v>
      </c>
      <c r="K44" s="20">
        <v>11656</v>
      </c>
      <c r="L44" s="20">
        <v>5541</v>
      </c>
      <c r="M44" s="20">
        <v>6991</v>
      </c>
      <c r="N44" s="18">
        <v>24968</v>
      </c>
      <c r="O44" s="18">
        <v>1266</v>
      </c>
      <c r="P44" s="18">
        <v>1787</v>
      </c>
      <c r="Q44" s="18">
        <v>9266</v>
      </c>
      <c r="R44" s="18">
        <v>6183</v>
      </c>
      <c r="S44" s="18">
        <v>6466</v>
      </c>
      <c r="T44" s="18">
        <v>4781</v>
      </c>
      <c r="U44" s="18">
        <v>325</v>
      </c>
      <c r="V44" s="18">
        <v>466</v>
      </c>
      <c r="W44" s="18">
        <v>1476</v>
      </c>
      <c r="X44" s="18">
        <v>1416</v>
      </c>
      <c r="Y44" s="18">
        <v>1098</v>
      </c>
      <c r="Z44" s="15">
        <f t="shared" si="3"/>
        <v>10569</v>
      </c>
      <c r="AA44" s="19">
        <v>1044</v>
      </c>
      <c r="AB44" s="19">
        <v>882</v>
      </c>
      <c r="AC44" s="19">
        <v>2812</v>
      </c>
      <c r="AD44" s="19">
        <v>2527</v>
      </c>
      <c r="AE44" s="19">
        <v>3304</v>
      </c>
      <c r="AF44" s="14">
        <f t="shared" si="4"/>
        <v>23386</v>
      </c>
      <c r="AG44" s="18">
        <v>3204</v>
      </c>
      <c r="AH44" s="18">
        <v>1764</v>
      </c>
      <c r="AI44" s="18">
        <v>5066</v>
      </c>
      <c r="AJ44" s="18">
        <v>5914</v>
      </c>
      <c r="AK44" s="18">
        <v>7438</v>
      </c>
      <c r="AL44" s="14">
        <v>26026.618567261041</v>
      </c>
      <c r="AM44" s="18">
        <v>3797.5780614456089</v>
      </c>
      <c r="AN44" s="18">
        <v>2039.2241341743838</v>
      </c>
      <c r="AO44" s="18">
        <v>5464.0016459917942</v>
      </c>
      <c r="AP44" s="18">
        <v>6763.1901690774048</v>
      </c>
      <c r="AQ44" s="18">
        <v>7962.6245565718473</v>
      </c>
      <c r="AR44" s="14">
        <v>31327.382931985961</v>
      </c>
      <c r="AS44" s="18">
        <v>4375.348117144893</v>
      </c>
      <c r="AT44" s="18">
        <v>2092.2188121935301</v>
      </c>
      <c r="AU44" s="18">
        <v>6492.3752513146164</v>
      </c>
      <c r="AV44" s="18">
        <v>8441.8225404132299</v>
      </c>
      <c r="AW44" s="18">
        <v>9925.6182109196961</v>
      </c>
      <c r="AX44" s="14">
        <v>31582.934120878919</v>
      </c>
      <c r="AY44" s="18">
        <v>4198.4970787655147</v>
      </c>
      <c r="AZ44" s="18">
        <v>2391.4381507307744</v>
      </c>
      <c r="BA44" s="18">
        <v>6630.7441930583818</v>
      </c>
      <c r="BB44" s="18">
        <v>8394.5288812919789</v>
      </c>
      <c r="BC44" s="18">
        <v>9967.725817032273</v>
      </c>
    </row>
    <row r="45" spans="1:55" ht="12.75" customHeight="1">
      <c r="A45" s="17" t="s">
        <v>45</v>
      </c>
      <c r="B45" s="18">
        <f t="shared" si="13"/>
        <v>105441</v>
      </c>
      <c r="C45" s="18">
        <v>6148</v>
      </c>
      <c r="D45" s="18">
        <v>9231</v>
      </c>
      <c r="E45" s="18">
        <v>39016</v>
      </c>
      <c r="F45" s="18">
        <v>27028</v>
      </c>
      <c r="G45" s="18">
        <v>24018</v>
      </c>
      <c r="H45" s="20">
        <v>95250</v>
      </c>
      <c r="I45" s="20">
        <v>5199</v>
      </c>
      <c r="J45" s="20">
        <v>7428</v>
      </c>
      <c r="K45" s="20">
        <v>35406</v>
      </c>
      <c r="L45" s="20">
        <v>24273</v>
      </c>
      <c r="M45" s="20">
        <v>22944</v>
      </c>
      <c r="N45" s="18">
        <v>101791</v>
      </c>
      <c r="O45" s="18">
        <v>5507</v>
      </c>
      <c r="P45" s="18">
        <v>9485</v>
      </c>
      <c r="Q45" s="18">
        <v>34839</v>
      </c>
      <c r="R45" s="18">
        <v>27648</v>
      </c>
      <c r="S45" s="18">
        <v>24312</v>
      </c>
      <c r="T45" s="18">
        <v>29694</v>
      </c>
      <c r="U45" s="18">
        <v>1267</v>
      </c>
      <c r="V45" s="18">
        <v>3009</v>
      </c>
      <c r="W45" s="18">
        <v>8562</v>
      </c>
      <c r="X45" s="18">
        <v>7422</v>
      </c>
      <c r="Y45" s="18">
        <v>9434</v>
      </c>
      <c r="Z45" s="15">
        <f t="shared" si="3"/>
        <v>105261</v>
      </c>
      <c r="AA45" s="19">
        <v>6486</v>
      </c>
      <c r="AB45" s="19">
        <v>11348</v>
      </c>
      <c r="AC45" s="19">
        <v>23341</v>
      </c>
      <c r="AD45" s="19">
        <v>22503</v>
      </c>
      <c r="AE45" s="19">
        <v>41583</v>
      </c>
      <c r="AF45" s="14">
        <f t="shared" si="4"/>
        <v>67574</v>
      </c>
      <c r="AG45" s="18">
        <v>4576</v>
      </c>
      <c r="AH45" s="18">
        <v>7409</v>
      </c>
      <c r="AI45" s="18">
        <v>12710</v>
      </c>
      <c r="AJ45" s="18">
        <v>14825</v>
      </c>
      <c r="AK45" s="18">
        <v>28054</v>
      </c>
      <c r="AL45" s="14">
        <v>58135.675397236555</v>
      </c>
      <c r="AM45" s="18">
        <v>3715.5534383170611</v>
      </c>
      <c r="AN45" s="18">
        <v>7106.5928070386608</v>
      </c>
      <c r="AO45" s="18">
        <v>11508.55252882783</v>
      </c>
      <c r="AP45" s="18">
        <v>12787.32085843387</v>
      </c>
      <c r="AQ45" s="18">
        <v>23017.655764619121</v>
      </c>
      <c r="AR45" s="14">
        <v>34579.46098283217</v>
      </c>
      <c r="AS45" s="18">
        <v>1947.1382496350684</v>
      </c>
      <c r="AT45" s="18">
        <v>4700.4292077871587</v>
      </c>
      <c r="AU45" s="18">
        <v>6822.0176749110715</v>
      </c>
      <c r="AV45" s="18">
        <v>7373.3443388816977</v>
      </c>
      <c r="AW45" s="18">
        <v>13736.531511617181</v>
      </c>
      <c r="AX45" s="14">
        <v>15855.077408159739</v>
      </c>
      <c r="AY45" s="18">
        <v>747.67763165395218</v>
      </c>
      <c r="AZ45" s="18">
        <v>3632.4028845278349</v>
      </c>
      <c r="BA45" s="18">
        <v>2804.882464774546</v>
      </c>
      <c r="BB45" s="18">
        <v>3255.5549440782261</v>
      </c>
      <c r="BC45" s="18">
        <v>5414.5594831251792</v>
      </c>
    </row>
    <row r="46" spans="1:55" ht="12.75" customHeight="1">
      <c r="A46" s="17" t="s">
        <v>46</v>
      </c>
      <c r="B46" s="18">
        <f t="shared" si="13"/>
        <v>7370</v>
      </c>
      <c r="C46" s="18">
        <v>645</v>
      </c>
      <c r="D46" s="18">
        <v>545</v>
      </c>
      <c r="E46" s="18">
        <v>2899</v>
      </c>
      <c r="F46" s="18">
        <v>1432</v>
      </c>
      <c r="G46" s="18">
        <v>1849</v>
      </c>
      <c r="H46" s="20">
        <v>8821</v>
      </c>
      <c r="I46" s="20">
        <v>544</v>
      </c>
      <c r="J46" s="20">
        <v>773</v>
      </c>
      <c r="K46" s="20">
        <v>3188</v>
      </c>
      <c r="L46" s="20">
        <v>2130</v>
      </c>
      <c r="M46" s="20">
        <v>2186</v>
      </c>
      <c r="N46" s="18">
        <v>7940</v>
      </c>
      <c r="O46" s="18">
        <v>490</v>
      </c>
      <c r="P46" s="18">
        <v>560</v>
      </c>
      <c r="Q46" s="18">
        <v>2931</v>
      </c>
      <c r="R46" s="18">
        <v>2044</v>
      </c>
      <c r="S46" s="18">
        <v>1915</v>
      </c>
      <c r="T46" s="18">
        <v>2393</v>
      </c>
      <c r="U46" s="18">
        <v>177</v>
      </c>
      <c r="V46" s="18">
        <v>304</v>
      </c>
      <c r="W46" s="18">
        <v>858</v>
      </c>
      <c r="X46" s="18">
        <v>574</v>
      </c>
      <c r="Y46" s="18">
        <v>480</v>
      </c>
      <c r="Z46" s="15">
        <f t="shared" si="3"/>
        <v>7480</v>
      </c>
      <c r="AA46" s="19">
        <v>793</v>
      </c>
      <c r="AB46" s="19">
        <v>539</v>
      </c>
      <c r="AC46" s="19">
        <v>2821</v>
      </c>
      <c r="AD46" s="19">
        <v>1787</v>
      </c>
      <c r="AE46" s="19">
        <v>1540</v>
      </c>
      <c r="AF46" s="14">
        <f t="shared" si="4"/>
        <v>10792</v>
      </c>
      <c r="AG46" s="18">
        <v>1400</v>
      </c>
      <c r="AH46" s="18">
        <v>753</v>
      </c>
      <c r="AI46" s="18">
        <v>3313</v>
      </c>
      <c r="AJ46" s="18">
        <v>2781</v>
      </c>
      <c r="AK46" s="18">
        <v>2545</v>
      </c>
      <c r="AL46" s="14">
        <v>11347.90580602819</v>
      </c>
      <c r="AM46" s="18">
        <v>1357.9018660708402</v>
      </c>
      <c r="AN46" s="18">
        <v>748.95534956821064</v>
      </c>
      <c r="AO46" s="18">
        <v>3508.2644482612263</v>
      </c>
      <c r="AP46" s="18">
        <v>3085.2798802092079</v>
      </c>
      <c r="AQ46" s="18">
        <v>2647.5042619187034</v>
      </c>
      <c r="AR46" s="14">
        <v>12097.041175553382</v>
      </c>
      <c r="AS46" s="18">
        <v>1422.6149926970618</v>
      </c>
      <c r="AT46" s="18">
        <v>788.46930303354748</v>
      </c>
      <c r="AU46" s="18">
        <v>3687.5926229356292</v>
      </c>
      <c r="AV46" s="18">
        <v>3442.5297252591581</v>
      </c>
      <c r="AW46" s="18">
        <v>2755.8345316279851</v>
      </c>
      <c r="AX46" s="14">
        <v>13591.639134322366</v>
      </c>
      <c r="AY46" s="18">
        <v>1556.0629560544667</v>
      </c>
      <c r="AZ46" s="18">
        <v>1027.7958536077085</v>
      </c>
      <c r="BA46" s="18">
        <v>4122.7015778847635</v>
      </c>
      <c r="BB46" s="18">
        <v>3782.051445561433</v>
      </c>
      <c r="BC46" s="18">
        <v>3103.0273012139955</v>
      </c>
    </row>
    <row r="47" spans="1:55" s="13" customFormat="1" ht="12.75" customHeight="1">
      <c r="A47" s="10" t="s">
        <v>47</v>
      </c>
      <c r="B47" s="14">
        <f t="shared" ref="B47:G47" si="14">SUM(B48:B72)</f>
        <v>1385877</v>
      </c>
      <c r="C47" s="14">
        <f t="shared" si="14"/>
        <v>83091</v>
      </c>
      <c r="D47" s="14">
        <f t="shared" si="14"/>
        <v>93924</v>
      </c>
      <c r="E47" s="14">
        <f t="shared" si="14"/>
        <v>494168</v>
      </c>
      <c r="F47" s="14">
        <f t="shared" si="14"/>
        <v>279241</v>
      </c>
      <c r="G47" s="14">
        <f t="shared" si="14"/>
        <v>435453</v>
      </c>
      <c r="H47" s="14">
        <f>+I47+J47+K47+L47+M47</f>
        <v>1331411</v>
      </c>
      <c r="I47" s="14">
        <f>SUM(I48:I72)</f>
        <v>80476</v>
      </c>
      <c r="J47" s="14">
        <f t="shared" ref="J47:M47" si="15">SUM(J48:J72)</f>
        <v>105719</v>
      </c>
      <c r="K47" s="14">
        <f t="shared" si="15"/>
        <v>487174</v>
      </c>
      <c r="L47" s="14">
        <f t="shared" si="15"/>
        <v>280407</v>
      </c>
      <c r="M47" s="14">
        <f t="shared" si="15"/>
        <v>377635</v>
      </c>
      <c r="N47" s="14">
        <v>1265277</v>
      </c>
      <c r="O47" s="14">
        <v>77395</v>
      </c>
      <c r="P47" s="14">
        <v>89903</v>
      </c>
      <c r="Q47" s="14">
        <v>445723</v>
      </c>
      <c r="R47" s="14">
        <v>313546</v>
      </c>
      <c r="S47" s="14">
        <v>338710</v>
      </c>
      <c r="T47" s="14">
        <v>374407</v>
      </c>
      <c r="U47" s="14">
        <v>29798</v>
      </c>
      <c r="V47" s="14">
        <v>29402</v>
      </c>
      <c r="W47" s="14">
        <v>114656</v>
      </c>
      <c r="X47" s="14">
        <v>99748</v>
      </c>
      <c r="Y47" s="14">
        <v>100803</v>
      </c>
      <c r="Z47" s="15">
        <f t="shared" si="3"/>
        <v>804866</v>
      </c>
      <c r="AA47" s="15">
        <v>79311</v>
      </c>
      <c r="AB47" s="15">
        <v>55851</v>
      </c>
      <c r="AC47" s="15">
        <v>264740</v>
      </c>
      <c r="AD47" s="15">
        <v>217510</v>
      </c>
      <c r="AE47" s="15">
        <v>187454</v>
      </c>
      <c r="AF47" s="14">
        <f t="shared" si="4"/>
        <v>1300157</v>
      </c>
      <c r="AG47" s="14">
        <v>134003</v>
      </c>
      <c r="AH47" s="14">
        <v>89686</v>
      </c>
      <c r="AI47" s="14">
        <v>390986</v>
      </c>
      <c r="AJ47" s="14">
        <v>334901</v>
      </c>
      <c r="AK47" s="14">
        <v>350581</v>
      </c>
      <c r="AL47" s="14">
        <v>984926.54872902215</v>
      </c>
      <c r="AM47" s="14">
        <v>91182.817790167726</v>
      </c>
      <c r="AN47" s="14">
        <v>67413.300861534866</v>
      </c>
      <c r="AO47" s="14">
        <v>271513.13351212378</v>
      </c>
      <c r="AP47" s="14">
        <v>244797.87648778257</v>
      </c>
      <c r="AQ47" s="14">
        <v>310019.42007741303</v>
      </c>
      <c r="AR47" s="14">
        <v>936546.19386760553</v>
      </c>
      <c r="AS47" s="14">
        <v>84451.721850381422</v>
      </c>
      <c r="AT47" s="14">
        <v>68044.415946691704</v>
      </c>
      <c r="AU47" s="14">
        <v>258799.42193362865</v>
      </c>
      <c r="AV47" s="14">
        <v>225393.53946034331</v>
      </c>
      <c r="AW47" s="14">
        <v>299857.09467656049</v>
      </c>
      <c r="AX47" s="14">
        <v>920688.09683766693</v>
      </c>
      <c r="AY47" s="14">
        <v>80670.317409757467</v>
      </c>
      <c r="AZ47" s="14">
        <v>69669.735285496005</v>
      </c>
      <c r="BA47" s="14">
        <v>252766.85142142954</v>
      </c>
      <c r="BB47" s="14">
        <v>217477.6196513327</v>
      </c>
      <c r="BC47" s="14">
        <v>300103.57306965091</v>
      </c>
    </row>
    <row r="48" spans="1:55" ht="12.75" customHeight="1">
      <c r="A48" s="17" t="s">
        <v>48</v>
      </c>
      <c r="B48" s="18">
        <f>SUM(C48:G48)</f>
        <v>265398</v>
      </c>
      <c r="C48" s="18">
        <v>12865</v>
      </c>
      <c r="D48" s="18">
        <v>16988</v>
      </c>
      <c r="E48" s="18">
        <v>95917</v>
      </c>
      <c r="F48" s="18">
        <v>47768</v>
      </c>
      <c r="G48" s="18">
        <v>91860</v>
      </c>
      <c r="H48" s="18">
        <f>+I48+J48+K48+L48+M48</f>
        <v>216528</v>
      </c>
      <c r="I48" s="18">
        <v>10629</v>
      </c>
      <c r="J48" s="18">
        <v>16208</v>
      </c>
      <c r="K48" s="18">
        <v>77284</v>
      </c>
      <c r="L48" s="18">
        <v>40983</v>
      </c>
      <c r="M48" s="18">
        <v>71424</v>
      </c>
      <c r="N48" s="18">
        <v>178908</v>
      </c>
      <c r="O48" s="18">
        <v>8476</v>
      </c>
      <c r="P48" s="18">
        <v>12351</v>
      </c>
      <c r="Q48" s="18">
        <v>60725</v>
      </c>
      <c r="R48" s="18">
        <v>38860</v>
      </c>
      <c r="S48" s="18">
        <v>58496</v>
      </c>
      <c r="T48" s="18">
        <v>36748</v>
      </c>
      <c r="U48" s="18">
        <v>1703</v>
      </c>
      <c r="V48" s="18">
        <v>2630</v>
      </c>
      <c r="W48" s="18">
        <v>11017</v>
      </c>
      <c r="X48" s="18">
        <v>8480</v>
      </c>
      <c r="Y48" s="18">
        <v>12918</v>
      </c>
      <c r="Z48" s="15">
        <v>105529</v>
      </c>
      <c r="AA48" s="19">
        <v>5740</v>
      </c>
      <c r="AB48" s="19">
        <v>6596</v>
      </c>
      <c r="AC48" s="19">
        <v>35173</v>
      </c>
      <c r="AD48" s="19">
        <v>23884</v>
      </c>
      <c r="AE48" s="19">
        <v>34136</v>
      </c>
      <c r="AF48" s="14">
        <v>185818</v>
      </c>
      <c r="AG48" s="18">
        <v>12226</v>
      </c>
      <c r="AH48" s="18">
        <v>10402</v>
      </c>
      <c r="AI48" s="18">
        <v>61292</v>
      </c>
      <c r="AJ48" s="18">
        <v>40065</v>
      </c>
      <c r="AK48" s="18">
        <v>61833</v>
      </c>
      <c r="AL48" s="14">
        <v>140993.23843940854</v>
      </c>
      <c r="AM48" s="18">
        <v>8630.1528716720295</v>
      </c>
      <c r="AN48" s="18">
        <v>7860.3695626615727</v>
      </c>
      <c r="AO48" s="18">
        <v>40236.472486963015</v>
      </c>
      <c r="AP48" s="18">
        <v>30000.428901839929</v>
      </c>
      <c r="AQ48" s="18">
        <v>54265.814616272008</v>
      </c>
      <c r="AR48" s="14">
        <v>134807.5760538092</v>
      </c>
      <c r="AS48" s="18">
        <v>8928.0240416301185</v>
      </c>
      <c r="AT48" s="18">
        <v>8193.3190742809293</v>
      </c>
      <c r="AU48" s="18">
        <v>38367.499853155969</v>
      </c>
      <c r="AV48" s="18">
        <v>29524.197609677511</v>
      </c>
      <c r="AW48" s="18">
        <v>49794.535475064695</v>
      </c>
      <c r="AX48" s="14">
        <v>125786.59067659682</v>
      </c>
      <c r="AY48" s="18">
        <v>7897.4005288309609</v>
      </c>
      <c r="AZ48" s="18">
        <v>7597.2934250694834</v>
      </c>
      <c r="BA48" s="18">
        <v>35392.142861528286</v>
      </c>
      <c r="BB48" s="18">
        <v>27325.262572877531</v>
      </c>
      <c r="BC48" s="18">
        <v>47574.491288290577</v>
      </c>
    </row>
    <row r="49" spans="1:55" ht="12.75" customHeight="1">
      <c r="A49" s="17" t="s">
        <v>49</v>
      </c>
      <c r="B49" s="18">
        <f t="shared" ref="B49:B72" si="16">SUM(C49:G49)</f>
        <v>10460</v>
      </c>
      <c r="C49" s="18">
        <v>723</v>
      </c>
      <c r="D49" s="18">
        <v>690</v>
      </c>
      <c r="E49" s="18">
        <v>3785</v>
      </c>
      <c r="F49" s="18">
        <v>2027</v>
      </c>
      <c r="G49" s="18">
        <v>3235</v>
      </c>
      <c r="H49" s="18">
        <f t="shared" ref="H49:H72" si="17">+I49+J49+K49+L49+M49</f>
        <v>11567</v>
      </c>
      <c r="I49" s="18">
        <v>508</v>
      </c>
      <c r="J49" s="18">
        <v>812</v>
      </c>
      <c r="K49" s="18">
        <v>4307</v>
      </c>
      <c r="L49" s="18">
        <v>2445</v>
      </c>
      <c r="M49" s="18">
        <v>3495</v>
      </c>
      <c r="N49" s="18">
        <v>11539</v>
      </c>
      <c r="O49" s="18">
        <v>433</v>
      </c>
      <c r="P49" s="18">
        <v>917</v>
      </c>
      <c r="Q49" s="18">
        <v>3999</v>
      </c>
      <c r="R49" s="18">
        <v>2844</v>
      </c>
      <c r="S49" s="18">
        <v>3346</v>
      </c>
      <c r="T49" s="18">
        <v>3688</v>
      </c>
      <c r="U49" s="18">
        <v>139</v>
      </c>
      <c r="V49" s="18">
        <v>272</v>
      </c>
      <c r="W49" s="18">
        <v>1070</v>
      </c>
      <c r="X49" s="18">
        <v>943</v>
      </c>
      <c r="Y49" s="18">
        <v>1264</v>
      </c>
      <c r="Z49" s="15">
        <v>5896</v>
      </c>
      <c r="AA49" s="19">
        <v>541</v>
      </c>
      <c r="AB49" s="19">
        <v>368</v>
      </c>
      <c r="AC49" s="19">
        <v>1814</v>
      </c>
      <c r="AD49" s="19">
        <v>1321</v>
      </c>
      <c r="AE49" s="19">
        <v>1852</v>
      </c>
      <c r="AF49" s="14">
        <v>13586</v>
      </c>
      <c r="AG49" s="18">
        <v>999</v>
      </c>
      <c r="AH49" s="18">
        <v>710</v>
      </c>
      <c r="AI49" s="18">
        <v>4583</v>
      </c>
      <c r="AJ49" s="18">
        <v>2968</v>
      </c>
      <c r="AK49" s="18">
        <v>4326</v>
      </c>
      <c r="AL49" s="14">
        <v>11717.892849562995</v>
      </c>
      <c r="AM49" s="18">
        <v>714.97080759183416</v>
      </c>
      <c r="AN49" s="18">
        <v>566.99180802421574</v>
      </c>
      <c r="AO49" s="18">
        <v>3588.992859660209</v>
      </c>
      <c r="AP49" s="18">
        <v>2353.0453194942552</v>
      </c>
      <c r="AQ49" s="18">
        <v>4493.8920547924808</v>
      </c>
      <c r="AR49" s="14">
        <v>12685.775636462731</v>
      </c>
      <c r="AS49" s="18">
        <v>834.52756389832382</v>
      </c>
      <c r="AT49" s="18">
        <v>732.21755510449589</v>
      </c>
      <c r="AU49" s="18">
        <v>3711.5039831501372</v>
      </c>
      <c r="AV49" s="18">
        <v>2633.7162610036162</v>
      </c>
      <c r="AW49" s="18">
        <v>4773.8102733061587</v>
      </c>
      <c r="AX49" s="14">
        <v>12107.79631394937</v>
      </c>
      <c r="AY49" s="18">
        <v>787.57694985773855</v>
      </c>
      <c r="AZ49" s="18">
        <v>692.97697341089815</v>
      </c>
      <c r="BA49" s="18">
        <v>3458.1498605831448</v>
      </c>
      <c r="BB49" s="18">
        <v>2479.7803285034429</v>
      </c>
      <c r="BC49" s="18">
        <v>4689.3122015941444</v>
      </c>
    </row>
    <row r="50" spans="1:55" ht="12.75" customHeight="1">
      <c r="A50" s="17" t="s">
        <v>50</v>
      </c>
      <c r="B50" s="18">
        <f t="shared" si="16"/>
        <v>37513</v>
      </c>
      <c r="C50" s="18">
        <v>2050</v>
      </c>
      <c r="D50" s="18">
        <v>2615</v>
      </c>
      <c r="E50" s="18">
        <v>13020</v>
      </c>
      <c r="F50" s="18">
        <v>7336</v>
      </c>
      <c r="G50" s="18">
        <v>12492</v>
      </c>
      <c r="H50" s="18">
        <f t="shared" si="17"/>
        <v>34883</v>
      </c>
      <c r="I50" s="18">
        <v>1684</v>
      </c>
      <c r="J50" s="18">
        <v>3204</v>
      </c>
      <c r="K50" s="18">
        <v>12133</v>
      </c>
      <c r="L50" s="18">
        <v>7980</v>
      </c>
      <c r="M50" s="18">
        <v>9882</v>
      </c>
      <c r="N50" s="18">
        <v>32897</v>
      </c>
      <c r="O50" s="18">
        <v>1843</v>
      </c>
      <c r="P50" s="18">
        <v>2743</v>
      </c>
      <c r="Q50" s="18">
        <v>10955</v>
      </c>
      <c r="R50" s="18">
        <v>8352</v>
      </c>
      <c r="S50" s="18">
        <v>9004</v>
      </c>
      <c r="T50" s="18">
        <v>7828</v>
      </c>
      <c r="U50" s="18">
        <v>514</v>
      </c>
      <c r="V50" s="18">
        <v>736</v>
      </c>
      <c r="W50" s="18">
        <v>2333</v>
      </c>
      <c r="X50" s="18">
        <v>2034</v>
      </c>
      <c r="Y50" s="18">
        <v>2211</v>
      </c>
      <c r="Z50" s="15">
        <v>13344</v>
      </c>
      <c r="AA50" s="19">
        <v>1314</v>
      </c>
      <c r="AB50" s="19">
        <v>1106</v>
      </c>
      <c r="AC50" s="19">
        <v>3994</v>
      </c>
      <c r="AD50" s="19">
        <v>3352</v>
      </c>
      <c r="AE50" s="19">
        <v>3578</v>
      </c>
      <c r="AF50" s="14">
        <v>33749</v>
      </c>
      <c r="AG50" s="18">
        <v>3334</v>
      </c>
      <c r="AH50" s="18">
        <v>2706</v>
      </c>
      <c r="AI50" s="18">
        <v>10586</v>
      </c>
      <c r="AJ50" s="18">
        <v>8041</v>
      </c>
      <c r="AK50" s="18">
        <v>9082</v>
      </c>
      <c r="AL50" s="14">
        <v>24149.695596425394</v>
      </c>
      <c r="AM50" s="18">
        <v>2238.1689495406413</v>
      </c>
      <c r="AN50" s="18">
        <v>1930.2585926991942</v>
      </c>
      <c r="AO50" s="18">
        <v>6881.8222854975884</v>
      </c>
      <c r="AP50" s="18">
        <v>5680.557081838775</v>
      </c>
      <c r="AQ50" s="18">
        <v>7418.8886868491882</v>
      </c>
      <c r="AR50" s="14">
        <v>25039.261479991579</v>
      </c>
      <c r="AS50" s="18">
        <v>2325.9668540589337</v>
      </c>
      <c r="AT50" s="18">
        <v>2055.4868772004934</v>
      </c>
      <c r="AU50" s="18">
        <v>6882.0063064121996</v>
      </c>
      <c r="AV50" s="18">
        <v>5851.2377334098774</v>
      </c>
      <c r="AW50" s="18">
        <v>7924.5637089100719</v>
      </c>
      <c r="AX50" s="14">
        <v>21372.213527385989</v>
      </c>
      <c r="AY50" s="18">
        <v>1843.1307625520476</v>
      </c>
      <c r="AZ50" s="18">
        <v>1905.6167362692515</v>
      </c>
      <c r="BA50" s="18">
        <v>5997.5816976075093</v>
      </c>
      <c r="BB50" s="18">
        <v>4796.1086161300873</v>
      </c>
      <c r="BC50" s="18">
        <v>6829.775714827093</v>
      </c>
    </row>
    <row r="51" spans="1:55" ht="12.75" customHeight="1">
      <c r="A51" s="17" t="s">
        <v>51</v>
      </c>
      <c r="B51" s="18">
        <f t="shared" si="16"/>
        <v>2019</v>
      </c>
      <c r="C51" s="18">
        <v>200</v>
      </c>
      <c r="D51" s="18">
        <v>65</v>
      </c>
      <c r="E51" s="18">
        <v>912</v>
      </c>
      <c r="F51" s="18">
        <v>390</v>
      </c>
      <c r="G51" s="18">
        <v>452</v>
      </c>
      <c r="H51" s="18">
        <f t="shared" si="17"/>
        <v>2206</v>
      </c>
      <c r="I51" s="18">
        <v>103</v>
      </c>
      <c r="J51" s="18">
        <v>137</v>
      </c>
      <c r="K51" s="18">
        <v>843</v>
      </c>
      <c r="L51" s="18">
        <v>547</v>
      </c>
      <c r="M51" s="18">
        <v>576</v>
      </c>
      <c r="N51" s="18">
        <v>2593</v>
      </c>
      <c r="O51" s="18">
        <v>56</v>
      </c>
      <c r="P51" s="18">
        <v>144</v>
      </c>
      <c r="Q51" s="18">
        <v>810</v>
      </c>
      <c r="R51" s="18">
        <v>861</v>
      </c>
      <c r="S51" s="18">
        <v>722</v>
      </c>
      <c r="T51" s="18">
        <v>1521</v>
      </c>
      <c r="U51" s="18">
        <v>76</v>
      </c>
      <c r="V51" s="18">
        <v>72</v>
      </c>
      <c r="W51" s="18">
        <v>488</v>
      </c>
      <c r="X51" s="18">
        <v>553</v>
      </c>
      <c r="Y51" s="18">
        <v>332</v>
      </c>
      <c r="Z51" s="15">
        <v>2553</v>
      </c>
      <c r="AA51" s="19">
        <v>181</v>
      </c>
      <c r="AB51" s="19">
        <v>126</v>
      </c>
      <c r="AC51" s="19">
        <v>742</v>
      </c>
      <c r="AD51" s="19">
        <v>856</v>
      </c>
      <c r="AE51" s="19">
        <v>648</v>
      </c>
      <c r="AF51" s="14">
        <v>4689</v>
      </c>
      <c r="AG51" s="18">
        <v>316</v>
      </c>
      <c r="AH51" s="18">
        <v>235</v>
      </c>
      <c r="AI51" s="18">
        <v>1319</v>
      </c>
      <c r="AJ51" s="18">
        <v>1604</v>
      </c>
      <c r="AK51" s="18">
        <v>1215</v>
      </c>
      <c r="AL51" s="14">
        <v>3761.6214853718993</v>
      </c>
      <c r="AM51" s="18">
        <v>240.84726446072148</v>
      </c>
      <c r="AN51" s="18">
        <v>178.86910064519407</v>
      </c>
      <c r="AO51" s="18">
        <v>970.61068310650683</v>
      </c>
      <c r="AP51" s="18">
        <v>1284.0784554446425</v>
      </c>
      <c r="AQ51" s="18">
        <v>1087.2159817148336</v>
      </c>
      <c r="AR51" s="14">
        <v>3753.2047774139223</v>
      </c>
      <c r="AS51" s="18">
        <v>231.33322515736859</v>
      </c>
      <c r="AT51" s="18">
        <v>164.16332203158163</v>
      </c>
      <c r="AU51" s="18">
        <v>744.90155441832394</v>
      </c>
      <c r="AV51" s="18">
        <v>1407.2008466211787</v>
      </c>
      <c r="AW51" s="18">
        <v>1205.6058291854706</v>
      </c>
      <c r="AX51" s="14">
        <v>3448.9028390449162</v>
      </c>
      <c r="AY51" s="18">
        <v>192.43404855413479</v>
      </c>
      <c r="AZ51" s="18">
        <v>155.3655683347796</v>
      </c>
      <c r="BA51" s="18">
        <v>640.09861001272088</v>
      </c>
      <c r="BB51" s="18">
        <v>1144.620768829941</v>
      </c>
      <c r="BC51" s="18">
        <v>1316.3838433133401</v>
      </c>
    </row>
    <row r="52" spans="1:55" ht="12.75" customHeight="1">
      <c r="A52" s="17" t="s">
        <v>52</v>
      </c>
      <c r="B52" s="18">
        <f t="shared" si="16"/>
        <v>2546</v>
      </c>
      <c r="C52" s="18">
        <v>185</v>
      </c>
      <c r="D52" s="18">
        <v>170</v>
      </c>
      <c r="E52" s="18">
        <v>561</v>
      </c>
      <c r="F52" s="18">
        <v>595</v>
      </c>
      <c r="G52" s="18">
        <v>1035</v>
      </c>
      <c r="H52" s="18">
        <f t="shared" si="17"/>
        <v>4196</v>
      </c>
      <c r="I52" s="18">
        <v>303</v>
      </c>
      <c r="J52" s="18">
        <v>273</v>
      </c>
      <c r="K52" s="18">
        <v>1325</v>
      </c>
      <c r="L52" s="18">
        <v>686</v>
      </c>
      <c r="M52" s="18">
        <v>1609</v>
      </c>
      <c r="N52" s="18">
        <v>4433</v>
      </c>
      <c r="O52" s="18">
        <v>323</v>
      </c>
      <c r="P52" s="18">
        <v>345</v>
      </c>
      <c r="Q52" s="18">
        <v>1246</v>
      </c>
      <c r="R52" s="18">
        <v>956</v>
      </c>
      <c r="S52" s="18">
        <v>1563</v>
      </c>
      <c r="T52" s="18">
        <v>1998</v>
      </c>
      <c r="U52" s="18">
        <v>136</v>
      </c>
      <c r="V52" s="18">
        <v>191</v>
      </c>
      <c r="W52" s="18">
        <v>426</v>
      </c>
      <c r="X52" s="18">
        <v>457</v>
      </c>
      <c r="Y52" s="18">
        <v>788</v>
      </c>
      <c r="Z52" s="15">
        <v>1519</v>
      </c>
      <c r="AA52" s="19">
        <v>109</v>
      </c>
      <c r="AB52" s="19">
        <v>149</v>
      </c>
      <c r="AC52" s="19">
        <v>538</v>
      </c>
      <c r="AD52" s="19">
        <v>333</v>
      </c>
      <c r="AE52" s="19">
        <v>390</v>
      </c>
      <c r="AF52" s="14">
        <v>3590</v>
      </c>
      <c r="AG52" s="18">
        <v>395</v>
      </c>
      <c r="AH52" s="18">
        <v>297</v>
      </c>
      <c r="AI52" s="18">
        <v>1087</v>
      </c>
      <c r="AJ52" s="18">
        <v>747</v>
      </c>
      <c r="AK52" s="18">
        <v>1064</v>
      </c>
      <c r="AL52" s="14">
        <v>3260.356834664829</v>
      </c>
      <c r="AM52" s="18">
        <v>334.28791387332473</v>
      </c>
      <c r="AN52" s="18">
        <v>225.17522017963068</v>
      </c>
      <c r="AO52" s="18">
        <v>797.03163921536054</v>
      </c>
      <c r="AP52" s="18">
        <v>667.17193337516449</v>
      </c>
      <c r="AQ52" s="18">
        <v>1236.6901280213485</v>
      </c>
      <c r="AR52" s="14">
        <v>2473.1683629950448</v>
      </c>
      <c r="AS52" s="18">
        <v>246.39975533154029</v>
      </c>
      <c r="AT52" s="18">
        <v>219.7052403418117</v>
      </c>
      <c r="AU52" s="18">
        <v>662.09645127216925</v>
      </c>
      <c r="AV52" s="18">
        <v>513.46668425696362</v>
      </c>
      <c r="AW52" s="18">
        <v>831.50023179256061</v>
      </c>
      <c r="AX52" s="14">
        <v>2485.8895317434385</v>
      </c>
      <c r="AY52" s="18">
        <v>257.49159316009468</v>
      </c>
      <c r="AZ52" s="18">
        <v>212.91026516801008</v>
      </c>
      <c r="BA52" s="18">
        <v>664.0456115145505</v>
      </c>
      <c r="BB52" s="18">
        <v>486.47383860571927</v>
      </c>
      <c r="BC52" s="18">
        <v>864.96822329506426</v>
      </c>
    </row>
    <row r="53" spans="1:55" ht="12.75" customHeight="1">
      <c r="A53" s="17" t="s">
        <v>53</v>
      </c>
      <c r="B53" s="18">
        <f t="shared" si="16"/>
        <v>173065</v>
      </c>
      <c r="C53" s="18">
        <v>9817</v>
      </c>
      <c r="D53" s="18">
        <v>11318</v>
      </c>
      <c r="E53" s="18">
        <v>58008</v>
      </c>
      <c r="F53" s="18">
        <v>41406</v>
      </c>
      <c r="G53" s="18">
        <v>52516</v>
      </c>
      <c r="H53" s="18">
        <f t="shared" si="17"/>
        <v>159210</v>
      </c>
      <c r="I53" s="18">
        <v>9809</v>
      </c>
      <c r="J53" s="18">
        <v>11425</v>
      </c>
      <c r="K53" s="18">
        <v>57039</v>
      </c>
      <c r="L53" s="18">
        <v>37711</v>
      </c>
      <c r="M53" s="18">
        <v>43226</v>
      </c>
      <c r="N53" s="18">
        <v>165717</v>
      </c>
      <c r="O53" s="18">
        <v>8766</v>
      </c>
      <c r="P53" s="18">
        <v>11855</v>
      </c>
      <c r="Q53" s="18">
        <v>54249</v>
      </c>
      <c r="R53" s="18">
        <v>46749</v>
      </c>
      <c r="S53" s="18">
        <v>44098</v>
      </c>
      <c r="T53" s="18">
        <v>44071</v>
      </c>
      <c r="U53" s="18">
        <v>3751</v>
      </c>
      <c r="V53" s="18">
        <v>3862</v>
      </c>
      <c r="W53" s="18">
        <v>13693</v>
      </c>
      <c r="X53" s="18">
        <v>11398</v>
      </c>
      <c r="Y53" s="18">
        <v>11367</v>
      </c>
      <c r="Z53" s="15">
        <v>122368</v>
      </c>
      <c r="AA53" s="19">
        <v>14205</v>
      </c>
      <c r="AB53" s="19">
        <v>11801</v>
      </c>
      <c r="AC53" s="19">
        <v>34532</v>
      </c>
      <c r="AD53" s="19">
        <v>31893</v>
      </c>
      <c r="AE53" s="19">
        <v>29937</v>
      </c>
      <c r="AF53" s="14">
        <v>192873</v>
      </c>
      <c r="AG53" s="18">
        <v>22612</v>
      </c>
      <c r="AH53" s="18">
        <v>14666</v>
      </c>
      <c r="AI53" s="18">
        <v>51814</v>
      </c>
      <c r="AJ53" s="18">
        <v>53758</v>
      </c>
      <c r="AK53" s="18">
        <v>50023</v>
      </c>
      <c r="AL53" s="14">
        <v>190222.34976415755</v>
      </c>
      <c r="AM53" s="18">
        <v>20387.334413833185</v>
      </c>
      <c r="AN53" s="18">
        <v>13697.83398705921</v>
      </c>
      <c r="AO53" s="18">
        <v>47416.467498634382</v>
      </c>
      <c r="AP53" s="18">
        <v>52834.880852412069</v>
      </c>
      <c r="AQ53" s="18">
        <v>55885.833012218704</v>
      </c>
      <c r="AR53" s="14">
        <v>131320.67526040028</v>
      </c>
      <c r="AS53" s="18">
        <v>12987.903230707367</v>
      </c>
      <c r="AT53" s="18">
        <v>9270.5984346562218</v>
      </c>
      <c r="AU53" s="18">
        <v>33141.192792735841</v>
      </c>
      <c r="AV53" s="18">
        <v>34127.859646970115</v>
      </c>
      <c r="AW53" s="18">
        <v>41793.121155330737</v>
      </c>
      <c r="AX53" s="14">
        <v>133238.86651761652</v>
      </c>
      <c r="AY53" s="18">
        <v>12560.73679399544</v>
      </c>
      <c r="AZ53" s="18">
        <v>10005.567607129078</v>
      </c>
      <c r="BA53" s="18">
        <v>34002.984629251172</v>
      </c>
      <c r="BB53" s="18">
        <v>33433.631064914676</v>
      </c>
      <c r="BC53" s="18">
        <v>43235.946422326131</v>
      </c>
    </row>
    <row r="54" spans="1:55" ht="12.75" customHeight="1">
      <c r="A54" s="17" t="s">
        <v>54</v>
      </c>
      <c r="B54" s="18">
        <f t="shared" si="16"/>
        <v>5035</v>
      </c>
      <c r="C54" s="18">
        <v>260</v>
      </c>
      <c r="D54" s="18">
        <v>300</v>
      </c>
      <c r="E54" s="18">
        <v>1339</v>
      </c>
      <c r="F54" s="18">
        <v>1039</v>
      </c>
      <c r="G54" s="18">
        <v>2097</v>
      </c>
      <c r="H54" s="18">
        <f t="shared" si="17"/>
        <v>4214</v>
      </c>
      <c r="I54" s="18">
        <v>312</v>
      </c>
      <c r="J54" s="18">
        <v>328</v>
      </c>
      <c r="K54" s="18">
        <v>1141</v>
      </c>
      <c r="L54" s="18">
        <v>895</v>
      </c>
      <c r="M54" s="18">
        <v>1538</v>
      </c>
      <c r="N54" s="18">
        <v>4675</v>
      </c>
      <c r="O54" s="18">
        <v>353</v>
      </c>
      <c r="P54" s="18">
        <v>328</v>
      </c>
      <c r="Q54" s="18">
        <v>1305</v>
      </c>
      <c r="R54" s="18">
        <v>1011</v>
      </c>
      <c r="S54" s="18">
        <v>1678</v>
      </c>
      <c r="T54" s="18">
        <v>4650</v>
      </c>
      <c r="U54" s="18">
        <v>339</v>
      </c>
      <c r="V54" s="18">
        <v>450</v>
      </c>
      <c r="W54" s="18">
        <v>1286</v>
      </c>
      <c r="X54" s="18">
        <v>1071</v>
      </c>
      <c r="Y54" s="18">
        <v>1504</v>
      </c>
      <c r="Z54" s="15">
        <v>502</v>
      </c>
      <c r="AA54" s="19">
        <v>20</v>
      </c>
      <c r="AB54" s="19">
        <v>35</v>
      </c>
      <c r="AC54" s="19">
        <v>180</v>
      </c>
      <c r="AD54" s="19">
        <v>148</v>
      </c>
      <c r="AE54" s="19">
        <v>119</v>
      </c>
      <c r="AF54" s="14">
        <v>1126</v>
      </c>
      <c r="AG54" s="18">
        <v>85</v>
      </c>
      <c r="AH54" s="18">
        <v>49</v>
      </c>
      <c r="AI54" s="18">
        <v>405</v>
      </c>
      <c r="AJ54" s="18">
        <v>317</v>
      </c>
      <c r="AK54" s="18">
        <v>270</v>
      </c>
      <c r="AL54" s="14">
        <v>1292.7775728729241</v>
      </c>
      <c r="AM54" s="18">
        <v>57.317637999319054</v>
      </c>
      <c r="AN54" s="18">
        <v>74.463654401921389</v>
      </c>
      <c r="AO54" s="18">
        <v>434.80916893772621</v>
      </c>
      <c r="AP54" s="18">
        <v>316.60122925326306</v>
      </c>
      <c r="AQ54" s="18">
        <v>409.58588228069459</v>
      </c>
      <c r="AR54" s="14">
        <v>1412.4223945662848</v>
      </c>
      <c r="AS54" s="18">
        <v>99.669433132818611</v>
      </c>
      <c r="AT54" s="18">
        <v>70.907819465996027</v>
      </c>
      <c r="AU54" s="18">
        <v>413.98406130273986</v>
      </c>
      <c r="AV54" s="18">
        <v>417.00063764753281</v>
      </c>
      <c r="AW54" s="18">
        <v>410.86044301719767</v>
      </c>
      <c r="AX54" s="14">
        <v>1377.4795415513718</v>
      </c>
      <c r="AY54" s="18">
        <v>80.737644748117049</v>
      </c>
      <c r="AZ54" s="18">
        <v>73.32397396092513</v>
      </c>
      <c r="BA54" s="18">
        <v>462.59947190136182</v>
      </c>
      <c r="BB54" s="18">
        <v>340.31493919528276</v>
      </c>
      <c r="BC54" s="18">
        <v>420.50351174568482</v>
      </c>
    </row>
    <row r="55" spans="1:55" ht="12.75" customHeight="1">
      <c r="A55" s="17" t="s">
        <v>55</v>
      </c>
      <c r="B55" s="18">
        <f t="shared" si="16"/>
        <v>213247</v>
      </c>
      <c r="C55" s="18">
        <v>12494</v>
      </c>
      <c r="D55" s="18">
        <v>15425</v>
      </c>
      <c r="E55" s="18">
        <v>70111</v>
      </c>
      <c r="F55" s="18">
        <v>44575</v>
      </c>
      <c r="G55" s="18">
        <v>70642</v>
      </c>
      <c r="H55" s="18">
        <f t="shared" si="17"/>
        <v>221058</v>
      </c>
      <c r="I55" s="18">
        <v>14220</v>
      </c>
      <c r="J55" s="18">
        <v>19500</v>
      </c>
      <c r="K55" s="18">
        <v>75947</v>
      </c>
      <c r="L55" s="18">
        <v>48028</v>
      </c>
      <c r="M55" s="18">
        <v>63363</v>
      </c>
      <c r="N55" s="18">
        <v>211188</v>
      </c>
      <c r="O55" s="18">
        <v>12696</v>
      </c>
      <c r="P55" s="18">
        <v>17431</v>
      </c>
      <c r="Q55" s="18">
        <v>70111</v>
      </c>
      <c r="R55" s="18">
        <v>51966</v>
      </c>
      <c r="S55" s="18">
        <v>58984</v>
      </c>
      <c r="T55" s="18">
        <v>76311</v>
      </c>
      <c r="U55" s="18">
        <v>6041</v>
      </c>
      <c r="V55" s="18">
        <v>7561</v>
      </c>
      <c r="W55" s="18">
        <v>21291</v>
      </c>
      <c r="X55" s="18">
        <v>20272</v>
      </c>
      <c r="Y55" s="18">
        <v>21146</v>
      </c>
      <c r="Z55" s="15">
        <v>103695</v>
      </c>
      <c r="AA55" s="19">
        <v>11095</v>
      </c>
      <c r="AB55" s="19">
        <v>9207</v>
      </c>
      <c r="AC55" s="19">
        <v>28852</v>
      </c>
      <c r="AD55" s="19">
        <v>26402</v>
      </c>
      <c r="AE55" s="19">
        <v>28139</v>
      </c>
      <c r="AF55" s="14">
        <v>217973</v>
      </c>
      <c r="AG55" s="18">
        <v>24784</v>
      </c>
      <c r="AH55" s="18">
        <v>17482</v>
      </c>
      <c r="AI55" s="18">
        <v>54851</v>
      </c>
      <c r="AJ55" s="18">
        <v>55871</v>
      </c>
      <c r="AK55" s="18">
        <v>64985</v>
      </c>
      <c r="AL55" s="14">
        <v>143832.57971704827</v>
      </c>
      <c r="AM55" s="18">
        <v>14764.332533539433</v>
      </c>
      <c r="AN55" s="18">
        <v>10964.248811909916</v>
      </c>
      <c r="AO55" s="18">
        <v>34774.146467007617</v>
      </c>
      <c r="AP55" s="18">
        <v>35006.622920424816</v>
      </c>
      <c r="AQ55" s="18">
        <v>48323.228984166461</v>
      </c>
      <c r="AR55" s="14">
        <v>139782.15418728997</v>
      </c>
      <c r="AS55" s="18">
        <v>14091.7509440456</v>
      </c>
      <c r="AT55" s="18">
        <v>11575.197766592813</v>
      </c>
      <c r="AU55" s="18">
        <v>35145.844316151393</v>
      </c>
      <c r="AV55" s="18">
        <v>32273.855593393317</v>
      </c>
      <c r="AW55" s="18">
        <v>46695.505567106848</v>
      </c>
      <c r="AX55" s="14">
        <v>132794.61877849034</v>
      </c>
      <c r="AY55" s="18">
        <v>12785.810832557407</v>
      </c>
      <c r="AZ55" s="18">
        <v>10860.732351832357</v>
      </c>
      <c r="BA55" s="18">
        <v>32812.771408575172</v>
      </c>
      <c r="BB55" s="18">
        <v>30301.867336586482</v>
      </c>
      <c r="BC55" s="18">
        <v>46033.436848938931</v>
      </c>
    </row>
    <row r="56" spans="1:55" ht="12.75" customHeight="1">
      <c r="A56" s="17" t="s">
        <v>56</v>
      </c>
      <c r="B56" s="18">
        <f t="shared" si="16"/>
        <v>616</v>
      </c>
      <c r="C56" s="18">
        <v>20</v>
      </c>
      <c r="D56" s="18">
        <v>25</v>
      </c>
      <c r="E56" s="18">
        <v>201</v>
      </c>
      <c r="F56" s="18">
        <v>239</v>
      </c>
      <c r="G56" s="18">
        <v>131</v>
      </c>
      <c r="H56" s="18">
        <f t="shared" si="17"/>
        <v>599</v>
      </c>
      <c r="I56" s="18">
        <v>20</v>
      </c>
      <c r="J56" s="18">
        <v>19</v>
      </c>
      <c r="K56" s="18">
        <v>266</v>
      </c>
      <c r="L56" s="18">
        <v>154</v>
      </c>
      <c r="M56" s="18">
        <v>140</v>
      </c>
      <c r="N56" s="18">
        <v>788</v>
      </c>
      <c r="O56" s="18">
        <v>16</v>
      </c>
      <c r="P56" s="18">
        <v>49</v>
      </c>
      <c r="Q56" s="18">
        <v>303</v>
      </c>
      <c r="R56" s="18">
        <v>231</v>
      </c>
      <c r="S56" s="18">
        <v>189</v>
      </c>
      <c r="T56" s="18">
        <v>314</v>
      </c>
      <c r="U56" s="18">
        <v>4</v>
      </c>
      <c r="V56" s="18">
        <v>22</v>
      </c>
      <c r="W56" s="18">
        <v>179</v>
      </c>
      <c r="X56" s="18">
        <v>64</v>
      </c>
      <c r="Y56" s="18">
        <v>45</v>
      </c>
      <c r="Z56" s="15">
        <v>797</v>
      </c>
      <c r="AA56" s="19">
        <v>29</v>
      </c>
      <c r="AB56" s="19">
        <v>37</v>
      </c>
      <c r="AC56" s="19">
        <v>295</v>
      </c>
      <c r="AD56" s="19">
        <v>231</v>
      </c>
      <c r="AE56" s="19">
        <v>205</v>
      </c>
      <c r="AF56" s="14">
        <v>872</v>
      </c>
      <c r="AG56" s="18">
        <v>40</v>
      </c>
      <c r="AH56" s="18">
        <v>25</v>
      </c>
      <c r="AI56" s="18">
        <v>326</v>
      </c>
      <c r="AJ56" s="18">
        <v>291</v>
      </c>
      <c r="AK56" s="18">
        <v>190</v>
      </c>
      <c r="AL56" s="14">
        <v>1086.6246523765001</v>
      </c>
      <c r="AM56" s="18">
        <v>45.569366139989242</v>
      </c>
      <c r="AN56" s="18">
        <v>27.296839116632629</v>
      </c>
      <c r="AO56" s="18">
        <v>432.51482692730173</v>
      </c>
      <c r="AP56" s="18">
        <v>329.73804895884854</v>
      </c>
      <c r="AQ56" s="18">
        <v>251.50557123372795</v>
      </c>
      <c r="AR56" s="14">
        <v>1247.5226643591368</v>
      </c>
      <c r="AS56" s="18">
        <v>49.838590320727434</v>
      </c>
      <c r="AT56" s="18">
        <v>54.492641280035684</v>
      </c>
      <c r="AU56" s="18">
        <v>446.14262057026144</v>
      </c>
      <c r="AV56" s="18">
        <v>376.38331478205919</v>
      </c>
      <c r="AW56" s="18">
        <v>320.66549740605308</v>
      </c>
      <c r="AX56" s="14">
        <v>957.88146858299569</v>
      </c>
      <c r="AY56" s="18">
        <v>42.117301261367544</v>
      </c>
      <c r="AZ56" s="18">
        <v>43.190277235866553</v>
      </c>
      <c r="BA56" s="18">
        <v>322.84601148360605</v>
      </c>
      <c r="BB56" s="18">
        <v>300.29519549249858</v>
      </c>
      <c r="BC56" s="18">
        <v>249.43268310965686</v>
      </c>
    </row>
    <row r="57" spans="1:55" ht="12.75" customHeight="1">
      <c r="A57" s="17" t="s">
        <v>57</v>
      </c>
      <c r="B57" s="18">
        <f t="shared" si="16"/>
        <v>32570</v>
      </c>
      <c r="C57" s="18">
        <v>1929</v>
      </c>
      <c r="D57" s="18">
        <v>2480</v>
      </c>
      <c r="E57" s="18">
        <v>11611</v>
      </c>
      <c r="F57" s="18">
        <v>6529</v>
      </c>
      <c r="G57" s="18">
        <v>10021</v>
      </c>
      <c r="H57" s="18">
        <f t="shared" si="17"/>
        <v>27222</v>
      </c>
      <c r="I57" s="18">
        <v>1610</v>
      </c>
      <c r="J57" s="18">
        <v>2151</v>
      </c>
      <c r="K57" s="18">
        <v>10457</v>
      </c>
      <c r="L57" s="18">
        <v>5333</v>
      </c>
      <c r="M57" s="18">
        <v>7671</v>
      </c>
      <c r="N57" s="18">
        <v>33797</v>
      </c>
      <c r="O57" s="18">
        <v>1519</v>
      </c>
      <c r="P57" s="18">
        <v>2050</v>
      </c>
      <c r="Q57" s="18">
        <v>12705</v>
      </c>
      <c r="R57" s="18">
        <v>7713</v>
      </c>
      <c r="S57" s="18">
        <v>9810</v>
      </c>
      <c r="T57" s="18">
        <v>8113</v>
      </c>
      <c r="U57" s="18">
        <v>347</v>
      </c>
      <c r="V57" s="18">
        <v>475</v>
      </c>
      <c r="W57" s="18">
        <v>2302</v>
      </c>
      <c r="X57" s="18">
        <v>1787</v>
      </c>
      <c r="Y57" s="18">
        <v>3202</v>
      </c>
      <c r="Z57" s="15">
        <v>10552</v>
      </c>
      <c r="AA57" s="19">
        <v>1258</v>
      </c>
      <c r="AB57" s="19">
        <v>949</v>
      </c>
      <c r="AC57" s="19">
        <v>3604</v>
      </c>
      <c r="AD57" s="19">
        <v>2196</v>
      </c>
      <c r="AE57" s="19">
        <v>2545</v>
      </c>
      <c r="AF57" s="14">
        <v>30354</v>
      </c>
      <c r="AG57" s="18">
        <v>3463</v>
      </c>
      <c r="AH57" s="18">
        <v>2620</v>
      </c>
      <c r="AI57" s="18">
        <v>10866</v>
      </c>
      <c r="AJ57" s="18">
        <v>6412</v>
      </c>
      <c r="AK57" s="18">
        <v>6993</v>
      </c>
      <c r="AL57" s="14">
        <v>24575.945552364039</v>
      </c>
      <c r="AM57" s="18">
        <v>2693.1315141703426</v>
      </c>
      <c r="AN57" s="18">
        <v>1800.3477481066177</v>
      </c>
      <c r="AO57" s="18">
        <v>7934.1486993490971</v>
      </c>
      <c r="AP57" s="18">
        <v>5289.1870860252347</v>
      </c>
      <c r="AQ57" s="18">
        <v>6859.1305047127516</v>
      </c>
      <c r="AR57" s="14">
        <v>24535.644667486329</v>
      </c>
      <c r="AS57" s="18">
        <v>2538.1375117569196</v>
      </c>
      <c r="AT57" s="18">
        <v>1820.4349695095484</v>
      </c>
      <c r="AU57" s="18">
        <v>7759.8852277937021</v>
      </c>
      <c r="AV57" s="18">
        <v>5198.6415860963061</v>
      </c>
      <c r="AW57" s="18">
        <v>7218.5453723298542</v>
      </c>
      <c r="AX57" s="14">
        <v>25261.702142565748</v>
      </c>
      <c r="AY57" s="18">
        <v>2737.3882397033176</v>
      </c>
      <c r="AZ57" s="18">
        <v>2019.6957597189619</v>
      </c>
      <c r="BA57" s="18">
        <v>7862.1779814359943</v>
      </c>
      <c r="BB57" s="18">
        <v>5258.9156361905898</v>
      </c>
      <c r="BC57" s="18">
        <v>7383.5245255168838</v>
      </c>
    </row>
    <row r="58" spans="1:55" ht="12.75" customHeight="1">
      <c r="A58" s="17" t="s">
        <v>58</v>
      </c>
      <c r="B58" s="18">
        <f t="shared" si="16"/>
        <v>3959</v>
      </c>
      <c r="C58" s="18">
        <v>320</v>
      </c>
      <c r="D58" s="18">
        <v>250</v>
      </c>
      <c r="E58" s="18">
        <v>1364</v>
      </c>
      <c r="F58" s="18">
        <v>941</v>
      </c>
      <c r="G58" s="18">
        <v>1084</v>
      </c>
      <c r="H58" s="18">
        <f t="shared" si="17"/>
        <v>4346</v>
      </c>
      <c r="I58" s="18">
        <v>133</v>
      </c>
      <c r="J58" s="18">
        <v>283</v>
      </c>
      <c r="K58" s="18">
        <v>1537</v>
      </c>
      <c r="L58" s="18">
        <v>1175</v>
      </c>
      <c r="M58" s="18">
        <v>1218</v>
      </c>
      <c r="N58" s="18">
        <v>5570</v>
      </c>
      <c r="O58" s="18">
        <v>245</v>
      </c>
      <c r="P58" s="18">
        <v>453</v>
      </c>
      <c r="Q58" s="18">
        <v>2070</v>
      </c>
      <c r="R58" s="18">
        <v>1503</v>
      </c>
      <c r="S58" s="18">
        <v>1299</v>
      </c>
      <c r="T58" s="18">
        <v>2596</v>
      </c>
      <c r="U58" s="18">
        <v>176</v>
      </c>
      <c r="V58" s="18">
        <v>249</v>
      </c>
      <c r="W58" s="18">
        <v>718</v>
      </c>
      <c r="X58" s="18">
        <v>773</v>
      </c>
      <c r="Y58" s="18">
        <v>680</v>
      </c>
      <c r="Z58" s="15">
        <v>4129</v>
      </c>
      <c r="AA58" s="19">
        <v>331</v>
      </c>
      <c r="AB58" s="19">
        <v>295</v>
      </c>
      <c r="AC58" s="19">
        <v>1193</v>
      </c>
      <c r="AD58" s="19">
        <v>1364</v>
      </c>
      <c r="AE58" s="19">
        <v>946</v>
      </c>
      <c r="AF58" s="14">
        <v>9033</v>
      </c>
      <c r="AG58" s="18">
        <v>765</v>
      </c>
      <c r="AH58" s="18">
        <v>488</v>
      </c>
      <c r="AI58" s="18">
        <v>2375</v>
      </c>
      <c r="AJ58" s="18">
        <v>2920</v>
      </c>
      <c r="AK58" s="18">
        <v>2485</v>
      </c>
      <c r="AL58" s="14">
        <v>5306.0598590926475</v>
      </c>
      <c r="AM58" s="18">
        <v>447.53060265685622</v>
      </c>
      <c r="AN58" s="18">
        <v>310.98511040727783</v>
      </c>
      <c r="AO58" s="18">
        <v>1306.857670596899</v>
      </c>
      <c r="AP58" s="18">
        <v>1733.6378146663274</v>
      </c>
      <c r="AQ58" s="18">
        <v>1507.0486607652877</v>
      </c>
      <c r="AR58" s="14">
        <v>5304.1581632090674</v>
      </c>
      <c r="AS58" s="18">
        <v>453.31962258376001</v>
      </c>
      <c r="AT58" s="18">
        <v>319.6197977083923</v>
      </c>
      <c r="AU58" s="18">
        <v>1212.9181439219892</v>
      </c>
      <c r="AV58" s="18">
        <v>1664.6219367904639</v>
      </c>
      <c r="AW58" s="18">
        <v>1653.6786622044615</v>
      </c>
      <c r="AX58" s="14">
        <v>4577.8063291005528</v>
      </c>
      <c r="AY58" s="18">
        <v>377.54272868073531</v>
      </c>
      <c r="AZ58" s="18">
        <v>339.80223581207292</v>
      </c>
      <c r="BA58" s="18">
        <v>970.67012746377395</v>
      </c>
      <c r="BB58" s="18">
        <v>1383.4031275287675</v>
      </c>
      <c r="BC58" s="18">
        <v>1506.3881096152031</v>
      </c>
    </row>
    <row r="59" spans="1:55" ht="12.75" customHeight="1">
      <c r="A59" s="34" t="s">
        <v>87</v>
      </c>
      <c r="B59" s="18">
        <f t="shared" si="16"/>
        <v>175940</v>
      </c>
      <c r="C59" s="18">
        <v>10425</v>
      </c>
      <c r="D59" s="18">
        <v>12830</v>
      </c>
      <c r="E59" s="18">
        <v>59562</v>
      </c>
      <c r="F59" s="18">
        <v>32517</v>
      </c>
      <c r="G59" s="18">
        <v>60606</v>
      </c>
      <c r="H59" s="18">
        <f t="shared" si="17"/>
        <v>185929</v>
      </c>
      <c r="I59" s="18">
        <v>11487</v>
      </c>
      <c r="J59" s="18">
        <v>16563</v>
      </c>
      <c r="K59" s="18">
        <v>69922</v>
      </c>
      <c r="L59" s="18">
        <v>35711</v>
      </c>
      <c r="M59" s="18">
        <v>52246</v>
      </c>
      <c r="N59" s="18">
        <v>156579</v>
      </c>
      <c r="O59" s="18">
        <v>8516</v>
      </c>
      <c r="P59" s="18">
        <v>12406</v>
      </c>
      <c r="Q59" s="18">
        <v>56429</v>
      </c>
      <c r="R59" s="18">
        <v>35290</v>
      </c>
      <c r="S59" s="18">
        <v>43938</v>
      </c>
      <c r="T59" s="18">
        <v>29883</v>
      </c>
      <c r="U59" s="18">
        <v>1660</v>
      </c>
      <c r="V59" s="18">
        <v>2460</v>
      </c>
      <c r="W59" s="18">
        <v>8586</v>
      </c>
      <c r="X59" s="18">
        <v>7732</v>
      </c>
      <c r="Y59" s="18">
        <v>9445</v>
      </c>
      <c r="Z59" s="15">
        <v>17777</v>
      </c>
      <c r="AA59" s="19">
        <v>1925</v>
      </c>
      <c r="AB59" s="19">
        <v>1430</v>
      </c>
      <c r="AC59" s="19">
        <v>5594</v>
      </c>
      <c r="AD59" s="19">
        <v>4513</v>
      </c>
      <c r="AE59" s="19">
        <v>4315</v>
      </c>
      <c r="AF59" s="14">
        <v>196944</v>
      </c>
      <c r="AG59" s="18">
        <v>20345</v>
      </c>
      <c r="AH59" s="18">
        <v>15416</v>
      </c>
      <c r="AI59" s="18">
        <v>58214</v>
      </c>
      <c r="AJ59" s="18">
        <v>46128</v>
      </c>
      <c r="AK59" s="18">
        <v>56841</v>
      </c>
      <c r="AL59" s="14">
        <v>175769.76938809507</v>
      </c>
      <c r="AM59" s="18">
        <v>17077.857819658988</v>
      </c>
      <c r="AN59" s="18">
        <v>13545.6570082913</v>
      </c>
      <c r="AO59" s="18">
        <v>48782.706146469493</v>
      </c>
      <c r="AP59" s="18">
        <v>41897.271922356711</v>
      </c>
      <c r="AQ59" s="18">
        <v>54466.276491318575</v>
      </c>
      <c r="AR59" s="14">
        <v>189876.78726265175</v>
      </c>
      <c r="AS59" s="18">
        <v>17073.269850197365</v>
      </c>
      <c r="AT59" s="18">
        <v>15515.850119098979</v>
      </c>
      <c r="AU59" s="18">
        <v>52447.043558028818</v>
      </c>
      <c r="AV59" s="18">
        <v>44771.381786882623</v>
      </c>
      <c r="AW59" s="18">
        <v>60069.241948443982</v>
      </c>
      <c r="AX59" s="14">
        <v>196000.31081293183</v>
      </c>
      <c r="AY59" s="18">
        <v>17450.719017303203</v>
      </c>
      <c r="AZ59" s="18">
        <v>16741.375659406382</v>
      </c>
      <c r="BA59" s="18">
        <v>52806.176826323892</v>
      </c>
      <c r="BB59" s="18">
        <v>46239.631325537754</v>
      </c>
      <c r="BC59" s="18">
        <v>62762.407984360558</v>
      </c>
    </row>
    <row r="60" spans="1:55" ht="12.75" customHeight="1">
      <c r="A60" s="17" t="s">
        <v>59</v>
      </c>
      <c r="B60" s="18">
        <f t="shared" si="16"/>
        <v>795</v>
      </c>
      <c r="C60" s="18">
        <v>45</v>
      </c>
      <c r="D60" s="18">
        <v>35</v>
      </c>
      <c r="E60" s="18">
        <v>325</v>
      </c>
      <c r="F60" s="18">
        <v>220</v>
      </c>
      <c r="G60" s="18">
        <v>170</v>
      </c>
      <c r="H60" s="18">
        <f t="shared" si="17"/>
        <v>947</v>
      </c>
      <c r="I60" s="18">
        <v>33</v>
      </c>
      <c r="J60" s="18">
        <v>52</v>
      </c>
      <c r="K60" s="18">
        <v>369</v>
      </c>
      <c r="L60" s="18">
        <v>212</v>
      </c>
      <c r="M60" s="18">
        <v>281</v>
      </c>
      <c r="N60" s="18">
        <v>1424</v>
      </c>
      <c r="O60" s="18">
        <v>62</v>
      </c>
      <c r="P60" s="18">
        <v>60</v>
      </c>
      <c r="Q60" s="18">
        <v>485</v>
      </c>
      <c r="R60" s="18">
        <v>433</v>
      </c>
      <c r="S60" s="18">
        <v>384</v>
      </c>
      <c r="T60" s="18">
        <v>787</v>
      </c>
      <c r="U60" s="18">
        <v>32</v>
      </c>
      <c r="V60" s="18">
        <v>80</v>
      </c>
      <c r="W60" s="18">
        <v>285</v>
      </c>
      <c r="X60" s="18">
        <v>210</v>
      </c>
      <c r="Y60" s="18">
        <v>180</v>
      </c>
      <c r="Z60" s="15">
        <v>868</v>
      </c>
      <c r="AA60" s="19">
        <v>81</v>
      </c>
      <c r="AB60" s="19">
        <v>47</v>
      </c>
      <c r="AC60" s="19">
        <v>329</v>
      </c>
      <c r="AD60" s="19">
        <v>242</v>
      </c>
      <c r="AE60" s="19">
        <v>169</v>
      </c>
      <c r="AF60" s="14">
        <v>3607</v>
      </c>
      <c r="AG60" s="18">
        <v>348</v>
      </c>
      <c r="AH60" s="18">
        <v>207</v>
      </c>
      <c r="AI60" s="18">
        <v>1275</v>
      </c>
      <c r="AJ60" s="18">
        <v>1118</v>
      </c>
      <c r="AK60" s="18">
        <v>659</v>
      </c>
      <c r="AL60" s="14">
        <v>3413.011437782432</v>
      </c>
      <c r="AM60" s="18">
        <v>284.65817340424189</v>
      </c>
      <c r="AN60" s="18">
        <v>195.73184452070169</v>
      </c>
      <c r="AO60" s="18">
        <v>1159.873686777225</v>
      </c>
      <c r="AP60" s="18">
        <v>1031.364729931634</v>
      </c>
      <c r="AQ60" s="18">
        <v>741.38300314862943</v>
      </c>
      <c r="AR60" s="14">
        <v>3253.522832109601</v>
      </c>
      <c r="AS60" s="18">
        <v>297.43388867998613</v>
      </c>
      <c r="AT60" s="18">
        <v>215.4894417150002</v>
      </c>
      <c r="AU60" s="18">
        <v>1095.8857431225781</v>
      </c>
      <c r="AV60" s="18">
        <v>963.64832177977291</v>
      </c>
      <c r="AW60" s="18">
        <v>681.0654368122639</v>
      </c>
      <c r="AX60" s="14">
        <v>2910.0736752139533</v>
      </c>
      <c r="AY60" s="18">
        <v>222.16327809693976</v>
      </c>
      <c r="AZ60" s="18">
        <v>186.94051271596049</v>
      </c>
      <c r="BA60" s="18">
        <v>977.95540644054381</v>
      </c>
      <c r="BB60" s="18">
        <v>888.23179395515467</v>
      </c>
      <c r="BC60" s="18">
        <v>634.78268400535478</v>
      </c>
    </row>
    <row r="61" spans="1:55" ht="12.75" customHeight="1">
      <c r="A61" s="17" t="s">
        <v>60</v>
      </c>
      <c r="B61" s="18">
        <f t="shared" si="16"/>
        <v>78747</v>
      </c>
      <c r="C61" s="18">
        <v>5891</v>
      </c>
      <c r="D61" s="18">
        <v>4207</v>
      </c>
      <c r="E61" s="18">
        <v>24382</v>
      </c>
      <c r="F61" s="18">
        <v>20456</v>
      </c>
      <c r="G61" s="18">
        <v>23811</v>
      </c>
      <c r="H61" s="18">
        <f t="shared" si="17"/>
        <v>76434</v>
      </c>
      <c r="I61" s="18">
        <v>5327</v>
      </c>
      <c r="J61" s="18">
        <v>3795</v>
      </c>
      <c r="K61" s="18">
        <v>24037</v>
      </c>
      <c r="L61" s="18">
        <v>18979</v>
      </c>
      <c r="M61" s="18">
        <v>24296</v>
      </c>
      <c r="N61" s="18">
        <v>83925</v>
      </c>
      <c r="O61" s="18">
        <v>5352</v>
      </c>
      <c r="P61" s="18">
        <v>4624</v>
      </c>
      <c r="Q61" s="18">
        <v>27246</v>
      </c>
      <c r="R61" s="18">
        <v>21567</v>
      </c>
      <c r="S61" s="18">
        <v>25136</v>
      </c>
      <c r="T61" s="18">
        <v>22830</v>
      </c>
      <c r="U61" s="18">
        <v>1589</v>
      </c>
      <c r="V61" s="18">
        <v>1249</v>
      </c>
      <c r="W61" s="18">
        <v>5866</v>
      </c>
      <c r="X61" s="18">
        <v>5719</v>
      </c>
      <c r="Y61" s="18">
        <v>8407</v>
      </c>
      <c r="Z61" s="15">
        <v>26837</v>
      </c>
      <c r="AA61" s="19">
        <v>2650</v>
      </c>
      <c r="AB61" s="19">
        <v>1721</v>
      </c>
      <c r="AC61" s="19">
        <v>7052</v>
      </c>
      <c r="AD61" s="19">
        <v>5976</v>
      </c>
      <c r="AE61" s="19">
        <v>9438</v>
      </c>
      <c r="AF61" s="14">
        <v>76586</v>
      </c>
      <c r="AG61" s="18">
        <v>6924</v>
      </c>
      <c r="AH61" s="18">
        <v>4146</v>
      </c>
      <c r="AI61" s="18">
        <v>25265</v>
      </c>
      <c r="AJ61" s="18">
        <v>16859</v>
      </c>
      <c r="AK61" s="18">
        <v>23392</v>
      </c>
      <c r="AL61" s="14">
        <v>79040.360355422061</v>
      </c>
      <c r="AM61" s="18">
        <v>6394.3566104847287</v>
      </c>
      <c r="AN61" s="18">
        <v>4268.1625599093422</v>
      </c>
      <c r="AO61" s="18">
        <v>24763.981079729794</v>
      </c>
      <c r="AP61" s="18">
        <v>17484.685188058414</v>
      </c>
      <c r="AQ61" s="18">
        <v>26129.174917239772</v>
      </c>
      <c r="AR61" s="14">
        <v>86960.697120523619</v>
      </c>
      <c r="AS61" s="18">
        <v>7692.0792329031956</v>
      </c>
      <c r="AT61" s="18">
        <v>5390.8606515923793</v>
      </c>
      <c r="AU61" s="18">
        <v>27022.625482238789</v>
      </c>
      <c r="AV61" s="18">
        <v>18130.459028049005</v>
      </c>
      <c r="AW61" s="18">
        <v>28724.672725740231</v>
      </c>
      <c r="AX61" s="14">
        <v>95359.315633562001</v>
      </c>
      <c r="AY61" s="18">
        <v>8085.2036132673438</v>
      </c>
      <c r="AZ61" s="18">
        <v>6556.2149792201426</v>
      </c>
      <c r="BA61" s="18">
        <v>31346.431968884885</v>
      </c>
      <c r="BB61" s="18">
        <v>18689.855213423536</v>
      </c>
      <c r="BC61" s="18">
        <v>30681.609858766104</v>
      </c>
    </row>
    <row r="62" spans="1:55" ht="12.75" customHeight="1">
      <c r="A62" s="17" t="s">
        <v>61</v>
      </c>
      <c r="B62" s="18">
        <f t="shared" si="16"/>
        <v>615</v>
      </c>
      <c r="C62" s="18">
        <v>45</v>
      </c>
      <c r="D62" s="18">
        <v>40</v>
      </c>
      <c r="E62" s="18">
        <v>240</v>
      </c>
      <c r="F62" s="18">
        <v>75</v>
      </c>
      <c r="G62" s="18">
        <v>215</v>
      </c>
      <c r="H62" s="18">
        <f t="shared" si="17"/>
        <v>1075</v>
      </c>
      <c r="I62" s="18">
        <v>90</v>
      </c>
      <c r="J62" s="18">
        <v>75</v>
      </c>
      <c r="K62" s="18">
        <v>326</v>
      </c>
      <c r="L62" s="18">
        <v>273</v>
      </c>
      <c r="M62" s="18">
        <v>311</v>
      </c>
      <c r="N62" s="18">
        <v>1082</v>
      </c>
      <c r="O62" s="18">
        <v>48</v>
      </c>
      <c r="P62" s="18">
        <v>68</v>
      </c>
      <c r="Q62" s="18">
        <v>362</v>
      </c>
      <c r="R62" s="18">
        <v>306</v>
      </c>
      <c r="S62" s="18">
        <v>298</v>
      </c>
      <c r="T62" s="18">
        <v>397</v>
      </c>
      <c r="U62" s="18">
        <v>13</v>
      </c>
      <c r="V62" s="18">
        <v>17</v>
      </c>
      <c r="W62" s="18">
        <v>104</v>
      </c>
      <c r="X62" s="18">
        <v>173</v>
      </c>
      <c r="Y62" s="18">
        <v>90</v>
      </c>
      <c r="Z62" s="15">
        <v>1541</v>
      </c>
      <c r="AA62" s="19">
        <v>195</v>
      </c>
      <c r="AB62" s="19">
        <v>93</v>
      </c>
      <c r="AC62" s="19">
        <v>491</v>
      </c>
      <c r="AD62" s="19">
        <v>390</v>
      </c>
      <c r="AE62" s="19">
        <v>372</v>
      </c>
      <c r="AF62" s="14">
        <v>2700</v>
      </c>
      <c r="AG62" s="18">
        <v>350</v>
      </c>
      <c r="AH62" s="18">
        <v>191</v>
      </c>
      <c r="AI62" s="18">
        <v>891</v>
      </c>
      <c r="AJ62" s="18">
        <v>692</v>
      </c>
      <c r="AK62" s="18">
        <v>576</v>
      </c>
      <c r="AL62" s="14">
        <v>1796.6492603656413</v>
      </c>
      <c r="AM62" s="18">
        <v>226.31221070364666</v>
      </c>
      <c r="AN62" s="18">
        <v>132.19062553485168</v>
      </c>
      <c r="AO62" s="18">
        <v>520.4442394347966</v>
      </c>
      <c r="AP62" s="18">
        <v>451.51302327269286</v>
      </c>
      <c r="AQ62" s="18">
        <v>466.18916141965343</v>
      </c>
      <c r="AR62" s="14">
        <v>1812.098267289779</v>
      </c>
      <c r="AS62" s="18">
        <v>212.77789081001063</v>
      </c>
      <c r="AT62" s="18">
        <v>146.74317723131193</v>
      </c>
      <c r="AU62" s="18">
        <v>536.36661924225928</v>
      </c>
      <c r="AV62" s="18">
        <v>449.64185465305883</v>
      </c>
      <c r="AW62" s="18">
        <v>466.56872535313823</v>
      </c>
      <c r="AX62" s="14">
        <v>1830.7011512283357</v>
      </c>
      <c r="AY62" s="18">
        <v>217.68576461909393</v>
      </c>
      <c r="AZ62" s="18">
        <v>133.82708779561742</v>
      </c>
      <c r="BA62" s="18">
        <v>538.80111239423866</v>
      </c>
      <c r="BB62" s="18">
        <v>454.59898984135509</v>
      </c>
      <c r="BC62" s="18">
        <v>485.78819657803047</v>
      </c>
    </row>
    <row r="63" spans="1:55" ht="12.75" customHeight="1">
      <c r="A63" s="17" t="s">
        <v>62</v>
      </c>
      <c r="B63" s="18">
        <f t="shared" si="16"/>
        <v>1624</v>
      </c>
      <c r="C63" s="18">
        <v>90</v>
      </c>
      <c r="D63" s="18">
        <v>95</v>
      </c>
      <c r="E63" s="18">
        <v>485</v>
      </c>
      <c r="F63" s="18">
        <v>410</v>
      </c>
      <c r="G63" s="18">
        <v>544</v>
      </c>
      <c r="H63" s="18">
        <f t="shared" si="17"/>
        <v>1816</v>
      </c>
      <c r="I63" s="18">
        <v>136</v>
      </c>
      <c r="J63" s="18">
        <v>99</v>
      </c>
      <c r="K63" s="18">
        <v>485</v>
      </c>
      <c r="L63" s="18">
        <v>390</v>
      </c>
      <c r="M63" s="18">
        <v>706</v>
      </c>
      <c r="N63" s="18">
        <v>1430</v>
      </c>
      <c r="O63" s="18">
        <v>75</v>
      </c>
      <c r="P63" s="18">
        <v>93</v>
      </c>
      <c r="Q63" s="18">
        <v>477</v>
      </c>
      <c r="R63" s="18">
        <v>386</v>
      </c>
      <c r="S63" s="18">
        <v>399</v>
      </c>
      <c r="T63" s="18">
        <v>384</v>
      </c>
      <c r="U63" s="18">
        <v>7</v>
      </c>
      <c r="V63" s="18">
        <v>23</v>
      </c>
      <c r="W63" s="18">
        <v>121</v>
      </c>
      <c r="X63" s="18">
        <v>95</v>
      </c>
      <c r="Y63" s="18">
        <v>138</v>
      </c>
      <c r="Z63" s="15">
        <v>796</v>
      </c>
      <c r="AA63" s="19">
        <v>90</v>
      </c>
      <c r="AB63" s="19">
        <v>72</v>
      </c>
      <c r="AC63" s="19">
        <v>208</v>
      </c>
      <c r="AD63" s="19">
        <v>214</v>
      </c>
      <c r="AE63" s="19">
        <v>212</v>
      </c>
      <c r="AF63" s="14">
        <v>2605</v>
      </c>
      <c r="AG63" s="18">
        <v>353</v>
      </c>
      <c r="AH63" s="18">
        <v>222</v>
      </c>
      <c r="AI63" s="18">
        <v>780</v>
      </c>
      <c r="AJ63" s="18">
        <v>627</v>
      </c>
      <c r="AK63" s="18">
        <v>623</v>
      </c>
      <c r="AL63" s="14">
        <v>2401.2584576357972</v>
      </c>
      <c r="AM63" s="18">
        <v>217.13337874105733</v>
      </c>
      <c r="AN63" s="18">
        <v>229.10287039972189</v>
      </c>
      <c r="AO63" s="18">
        <v>711.79586074475469</v>
      </c>
      <c r="AP63" s="18">
        <v>576.9604087830146</v>
      </c>
      <c r="AQ63" s="18">
        <v>666.2659389672483</v>
      </c>
      <c r="AR63" s="14">
        <v>2358.8717832376842</v>
      </c>
      <c r="AS63" s="18">
        <v>222.05540123014998</v>
      </c>
      <c r="AT63" s="18">
        <v>264.26205833487529</v>
      </c>
      <c r="AU63" s="18">
        <v>670.06416960371143</v>
      </c>
      <c r="AV63" s="18">
        <v>503.33092950686364</v>
      </c>
      <c r="AW63" s="18">
        <v>699.15922456208364</v>
      </c>
      <c r="AX63" s="14">
        <v>2321.6864797363601</v>
      </c>
      <c r="AY63" s="18">
        <v>258.21227343541545</v>
      </c>
      <c r="AZ63" s="18">
        <v>208.19280057313185</v>
      </c>
      <c r="BA63" s="18">
        <v>629.70220449593012</v>
      </c>
      <c r="BB63" s="18">
        <v>510.36117765020936</v>
      </c>
      <c r="BC63" s="18">
        <v>715.21802358167315</v>
      </c>
    </row>
    <row r="64" spans="1:55" ht="12.75" customHeight="1">
      <c r="A64" s="17" t="s">
        <v>63</v>
      </c>
      <c r="B64" s="18">
        <f t="shared" si="16"/>
        <v>32220</v>
      </c>
      <c r="C64" s="18">
        <v>1912</v>
      </c>
      <c r="D64" s="18">
        <v>2223</v>
      </c>
      <c r="E64" s="18">
        <v>12282</v>
      </c>
      <c r="F64" s="18">
        <v>6576</v>
      </c>
      <c r="G64" s="18">
        <v>9227</v>
      </c>
      <c r="H64" s="18">
        <f t="shared" si="17"/>
        <v>36207</v>
      </c>
      <c r="I64" s="18">
        <v>2207</v>
      </c>
      <c r="J64" s="18">
        <v>3311</v>
      </c>
      <c r="K64" s="18">
        <v>13622</v>
      </c>
      <c r="L64" s="18">
        <v>8128</v>
      </c>
      <c r="M64" s="18">
        <v>8939</v>
      </c>
      <c r="N64" s="18">
        <v>33648</v>
      </c>
      <c r="O64" s="18">
        <v>1973</v>
      </c>
      <c r="P64" s="18">
        <v>2350</v>
      </c>
      <c r="Q64" s="18">
        <v>12625</v>
      </c>
      <c r="R64" s="18">
        <v>8414</v>
      </c>
      <c r="S64" s="18">
        <v>8286</v>
      </c>
      <c r="T64" s="18">
        <v>10527</v>
      </c>
      <c r="U64" s="18">
        <v>803</v>
      </c>
      <c r="V64" s="18">
        <v>935</v>
      </c>
      <c r="W64" s="18">
        <v>3134</v>
      </c>
      <c r="X64" s="18">
        <v>3137</v>
      </c>
      <c r="Y64" s="18">
        <v>2518</v>
      </c>
      <c r="Z64" s="15">
        <v>57126</v>
      </c>
      <c r="AA64" s="19">
        <v>4616</v>
      </c>
      <c r="AB64" s="19">
        <v>3581</v>
      </c>
      <c r="AC64" s="19">
        <v>19576</v>
      </c>
      <c r="AD64" s="19">
        <v>16914</v>
      </c>
      <c r="AE64" s="19">
        <v>12439</v>
      </c>
      <c r="AF64" s="14">
        <v>55354</v>
      </c>
      <c r="AG64" s="18">
        <v>5491</v>
      </c>
      <c r="AH64" s="18">
        <v>3224</v>
      </c>
      <c r="AI64" s="18">
        <v>16896</v>
      </c>
      <c r="AJ64" s="18">
        <v>17792</v>
      </c>
      <c r="AK64" s="18">
        <v>11951</v>
      </c>
      <c r="AL64" s="14">
        <v>36840.772231059585</v>
      </c>
      <c r="AM64" s="18">
        <v>3271.5251314990987</v>
      </c>
      <c r="AN64" s="18">
        <v>2103.7811897976271</v>
      </c>
      <c r="AO64" s="18">
        <v>10377.786943233576</v>
      </c>
      <c r="AP64" s="18">
        <v>11875.61523396152</v>
      </c>
      <c r="AQ64" s="18">
        <v>9212.0637325677653</v>
      </c>
      <c r="AR64" s="14">
        <v>37791.693039948499</v>
      </c>
      <c r="AS64" s="18">
        <v>3643.4796740118686</v>
      </c>
      <c r="AT64" s="18">
        <v>2399.7536264784258</v>
      </c>
      <c r="AU64" s="18">
        <v>10355.950029663125</v>
      </c>
      <c r="AV64" s="18">
        <v>11935.442686520362</v>
      </c>
      <c r="AW64" s="18">
        <v>9457.0670232747252</v>
      </c>
      <c r="AX64" s="14">
        <v>35562.580096598977</v>
      </c>
      <c r="AY64" s="18">
        <v>3356.1297968971303</v>
      </c>
      <c r="AZ64" s="18">
        <v>2598.5357187686145</v>
      </c>
      <c r="BA64" s="18">
        <v>9086.2280076228672</v>
      </c>
      <c r="BB64" s="18">
        <v>11422.041720781037</v>
      </c>
      <c r="BC64" s="18">
        <v>9099.6448525293199</v>
      </c>
    </row>
    <row r="65" spans="1:55" ht="12.75" customHeight="1">
      <c r="A65" s="17" t="s">
        <v>64</v>
      </c>
      <c r="B65" s="18">
        <f t="shared" si="16"/>
        <v>31357</v>
      </c>
      <c r="C65" s="18">
        <v>2216</v>
      </c>
      <c r="D65" s="18">
        <v>2274</v>
      </c>
      <c r="E65" s="18">
        <v>11654</v>
      </c>
      <c r="F65" s="18">
        <v>6719</v>
      </c>
      <c r="G65" s="18">
        <v>8494</v>
      </c>
      <c r="H65" s="18">
        <f t="shared" si="17"/>
        <v>40545</v>
      </c>
      <c r="I65" s="18">
        <v>2614</v>
      </c>
      <c r="J65" s="18">
        <v>3352</v>
      </c>
      <c r="K65" s="18">
        <v>15775</v>
      </c>
      <c r="L65" s="18">
        <v>8924</v>
      </c>
      <c r="M65" s="18">
        <v>9880</v>
      </c>
      <c r="N65" s="18">
        <v>35766</v>
      </c>
      <c r="O65" s="18">
        <v>1920</v>
      </c>
      <c r="P65" s="18">
        <v>2704</v>
      </c>
      <c r="Q65" s="18">
        <v>13062</v>
      </c>
      <c r="R65" s="18">
        <v>9650</v>
      </c>
      <c r="S65" s="18">
        <v>8430</v>
      </c>
      <c r="T65" s="18">
        <v>5104</v>
      </c>
      <c r="U65" s="18">
        <v>283</v>
      </c>
      <c r="V65" s="18">
        <v>368</v>
      </c>
      <c r="W65" s="18">
        <v>1449</v>
      </c>
      <c r="X65" s="18">
        <v>1530</v>
      </c>
      <c r="Y65" s="18">
        <v>1474</v>
      </c>
      <c r="Z65" s="15">
        <v>20682</v>
      </c>
      <c r="AA65" s="19">
        <v>1764</v>
      </c>
      <c r="AB65" s="19">
        <v>1418</v>
      </c>
      <c r="AC65" s="19">
        <v>7707</v>
      </c>
      <c r="AD65" s="19">
        <v>5870</v>
      </c>
      <c r="AE65" s="19">
        <v>3923</v>
      </c>
      <c r="AF65" s="14">
        <v>50243</v>
      </c>
      <c r="AG65" s="18">
        <v>5382</v>
      </c>
      <c r="AH65" s="18">
        <v>3628</v>
      </c>
      <c r="AI65" s="18">
        <v>15212</v>
      </c>
      <c r="AJ65" s="18">
        <v>15128</v>
      </c>
      <c r="AK65" s="18">
        <v>10893</v>
      </c>
      <c r="AL65" s="14">
        <v>48973.254897910942</v>
      </c>
      <c r="AM65" s="18">
        <v>5156.2111516256746</v>
      </c>
      <c r="AN65" s="18">
        <v>3780.5675013813111</v>
      </c>
      <c r="AO65" s="18">
        <v>14767.32539522546</v>
      </c>
      <c r="AP65" s="18">
        <v>14096.654245365495</v>
      </c>
      <c r="AQ65" s="18">
        <v>11172.496604312997</v>
      </c>
      <c r="AR65" s="14">
        <v>49889.702975076267</v>
      </c>
      <c r="AS65" s="18">
        <v>4872.4202287796998</v>
      </c>
      <c r="AT65" s="18">
        <v>4013.5781532177512</v>
      </c>
      <c r="AU65" s="18">
        <v>14992.163321151438</v>
      </c>
      <c r="AV65" s="18">
        <v>13530.281259979422</v>
      </c>
      <c r="AW65" s="18">
        <v>12481.260011947959</v>
      </c>
      <c r="AX65" s="14">
        <v>42363.172556563273</v>
      </c>
      <c r="AY65" s="18">
        <v>4115.2401550763498</v>
      </c>
      <c r="AZ65" s="18">
        <v>3405.9602740721198</v>
      </c>
      <c r="BA65" s="18">
        <v>12455.971492054241</v>
      </c>
      <c r="BB65" s="18">
        <v>11269.399261509376</v>
      </c>
      <c r="BC65" s="18">
        <v>11116.601373851197</v>
      </c>
    </row>
    <row r="66" spans="1:55" ht="12.75" customHeight="1">
      <c r="A66" s="17" t="s">
        <v>65</v>
      </c>
      <c r="B66" s="18">
        <f t="shared" si="16"/>
        <v>4878</v>
      </c>
      <c r="C66" s="18">
        <v>356</v>
      </c>
      <c r="D66" s="18">
        <v>251</v>
      </c>
      <c r="E66" s="18">
        <v>1886</v>
      </c>
      <c r="F66" s="18">
        <v>1118</v>
      </c>
      <c r="G66" s="18">
        <v>1267</v>
      </c>
      <c r="H66" s="18">
        <f t="shared" si="17"/>
        <v>7687</v>
      </c>
      <c r="I66" s="18">
        <v>347</v>
      </c>
      <c r="J66" s="18">
        <v>498</v>
      </c>
      <c r="K66" s="18">
        <v>2979</v>
      </c>
      <c r="L66" s="18">
        <v>1885</v>
      </c>
      <c r="M66" s="18">
        <v>1978</v>
      </c>
      <c r="N66" s="18">
        <v>7649</v>
      </c>
      <c r="O66" s="18">
        <v>320</v>
      </c>
      <c r="P66" s="18">
        <v>605</v>
      </c>
      <c r="Q66" s="18">
        <v>2574</v>
      </c>
      <c r="R66" s="18">
        <v>2070</v>
      </c>
      <c r="S66" s="18">
        <v>2080</v>
      </c>
      <c r="T66" s="18">
        <v>3778</v>
      </c>
      <c r="U66" s="18">
        <v>206</v>
      </c>
      <c r="V66" s="18">
        <v>302</v>
      </c>
      <c r="W66" s="18">
        <v>1075</v>
      </c>
      <c r="X66" s="18">
        <v>1160</v>
      </c>
      <c r="Y66" s="18">
        <v>1035</v>
      </c>
      <c r="Z66" s="15">
        <v>10285</v>
      </c>
      <c r="AA66" s="19">
        <v>792</v>
      </c>
      <c r="AB66" s="19">
        <v>624</v>
      </c>
      <c r="AC66" s="19">
        <v>3223</v>
      </c>
      <c r="AD66" s="19">
        <v>2823</v>
      </c>
      <c r="AE66" s="19">
        <v>2823</v>
      </c>
      <c r="AF66" s="14">
        <v>25536</v>
      </c>
      <c r="AG66" s="18">
        <v>2340</v>
      </c>
      <c r="AH66" s="18">
        <v>1754</v>
      </c>
      <c r="AI66" s="18">
        <v>7105</v>
      </c>
      <c r="AJ66" s="18">
        <v>7113</v>
      </c>
      <c r="AK66" s="18">
        <v>7224</v>
      </c>
      <c r="AL66" s="14">
        <v>17111.974697196307</v>
      </c>
      <c r="AM66" s="18">
        <v>1411.842117623022</v>
      </c>
      <c r="AN66" s="18">
        <v>1085.7486763923425</v>
      </c>
      <c r="AO66" s="18">
        <v>4141.5158955390534</v>
      </c>
      <c r="AP66" s="18">
        <v>4729.5909405049297</v>
      </c>
      <c r="AQ66" s="18">
        <v>5743.2770671369608</v>
      </c>
      <c r="AR66" s="14">
        <v>14604.602454387816</v>
      </c>
      <c r="AS66" s="18">
        <v>1257.5007964682188</v>
      </c>
      <c r="AT66" s="18">
        <v>962.29403877887444</v>
      </c>
      <c r="AU66" s="18">
        <v>3337.2738469599612</v>
      </c>
      <c r="AV66" s="18">
        <v>4111.7887144975193</v>
      </c>
      <c r="AW66" s="18">
        <v>4935.7450576832398</v>
      </c>
      <c r="AX66" s="14">
        <v>12672.196761002851</v>
      </c>
      <c r="AY66" s="18">
        <v>1002.5201832165003</v>
      </c>
      <c r="AZ66" s="18">
        <v>974.98209296260211</v>
      </c>
      <c r="BA66" s="18">
        <v>2699.3637594694178</v>
      </c>
      <c r="BB66" s="18">
        <v>3375.6221110762235</v>
      </c>
      <c r="BC66" s="18">
        <v>4619.7086142781072</v>
      </c>
    </row>
    <row r="67" spans="1:55" ht="12.75" customHeight="1">
      <c r="A67" s="17" t="s">
        <v>66</v>
      </c>
      <c r="B67" s="18">
        <f t="shared" si="16"/>
        <v>3574</v>
      </c>
      <c r="C67" s="18">
        <v>222</v>
      </c>
      <c r="D67" s="18">
        <v>217</v>
      </c>
      <c r="E67" s="18">
        <v>1686</v>
      </c>
      <c r="F67" s="18">
        <v>727</v>
      </c>
      <c r="G67" s="18">
        <v>722</v>
      </c>
      <c r="H67" s="18">
        <f t="shared" si="17"/>
        <v>5248</v>
      </c>
      <c r="I67" s="18">
        <v>150</v>
      </c>
      <c r="J67" s="18">
        <v>319</v>
      </c>
      <c r="K67" s="18">
        <v>2392</v>
      </c>
      <c r="L67" s="18">
        <v>1239</v>
      </c>
      <c r="M67" s="18">
        <v>1148</v>
      </c>
      <c r="N67" s="18">
        <v>7760</v>
      </c>
      <c r="O67" s="18">
        <v>259</v>
      </c>
      <c r="P67" s="18">
        <v>637</v>
      </c>
      <c r="Q67" s="18">
        <v>3302</v>
      </c>
      <c r="R67" s="18">
        <v>2123</v>
      </c>
      <c r="S67" s="18">
        <v>1439</v>
      </c>
      <c r="T67" s="18">
        <v>2499</v>
      </c>
      <c r="U67" s="18">
        <v>121</v>
      </c>
      <c r="V67" s="18">
        <v>172</v>
      </c>
      <c r="W67" s="18">
        <v>934</v>
      </c>
      <c r="X67" s="18">
        <v>841</v>
      </c>
      <c r="Y67" s="18">
        <v>431</v>
      </c>
      <c r="Z67" s="15">
        <v>8169</v>
      </c>
      <c r="AA67" s="19">
        <v>760</v>
      </c>
      <c r="AB67" s="19">
        <v>510</v>
      </c>
      <c r="AC67" s="19">
        <v>3080</v>
      </c>
      <c r="AD67" s="19">
        <v>2580</v>
      </c>
      <c r="AE67" s="19">
        <v>1239</v>
      </c>
      <c r="AF67" s="14">
        <v>10696</v>
      </c>
      <c r="AG67" s="18">
        <v>983</v>
      </c>
      <c r="AH67" s="18">
        <v>384</v>
      </c>
      <c r="AI67" s="18">
        <v>4169</v>
      </c>
      <c r="AJ67" s="18">
        <v>3525</v>
      </c>
      <c r="AK67" s="18">
        <v>1635</v>
      </c>
      <c r="AL67" s="14">
        <v>6479.1755353785557</v>
      </c>
      <c r="AM67" s="18">
        <v>515.88621711140604</v>
      </c>
      <c r="AN67" s="18">
        <v>233.46994218622166</v>
      </c>
      <c r="AO67" s="18">
        <v>2442.5595302533952</v>
      </c>
      <c r="AP67" s="18">
        <v>2119.7700252162608</v>
      </c>
      <c r="AQ67" s="18">
        <v>1167.4898206112721</v>
      </c>
      <c r="AR67" s="14">
        <v>4985.0905634018882</v>
      </c>
      <c r="AS67" s="18">
        <v>357.02071596079571</v>
      </c>
      <c r="AT67" s="18">
        <v>197.27247481651619</v>
      </c>
      <c r="AU67" s="18">
        <v>1731.9002102997686</v>
      </c>
      <c r="AV67" s="18">
        <v>1669.4402619172361</v>
      </c>
      <c r="AW67" s="18">
        <v>1029.456900407572</v>
      </c>
      <c r="AX67" s="14">
        <v>5260.0996312650777</v>
      </c>
      <c r="AY67" s="18">
        <v>372.1949631045394</v>
      </c>
      <c r="AZ67" s="18">
        <v>262.95925768190568</v>
      </c>
      <c r="BA67" s="18">
        <v>1829.3166644119181</v>
      </c>
      <c r="BB67" s="18">
        <v>1833.3244295616546</v>
      </c>
      <c r="BC67" s="18">
        <v>962.30431650505932</v>
      </c>
    </row>
    <row r="68" spans="1:55" ht="12.75" customHeight="1">
      <c r="A68" s="17" t="s">
        <v>67</v>
      </c>
      <c r="B68" s="18">
        <f t="shared" si="16"/>
        <v>240048</v>
      </c>
      <c r="C68" s="18">
        <v>15611</v>
      </c>
      <c r="D68" s="18">
        <v>16398</v>
      </c>
      <c r="E68" s="18">
        <v>101197</v>
      </c>
      <c r="F68" s="18">
        <v>43742</v>
      </c>
      <c r="G68" s="18">
        <v>63100</v>
      </c>
      <c r="H68" s="18">
        <f t="shared" si="17"/>
        <v>218941</v>
      </c>
      <c r="I68" s="18">
        <v>14177</v>
      </c>
      <c r="J68" s="18">
        <v>17991</v>
      </c>
      <c r="K68" s="18">
        <v>89489</v>
      </c>
      <c r="L68" s="18">
        <v>44093</v>
      </c>
      <c r="M68" s="18">
        <v>53191</v>
      </c>
      <c r="N68" s="18">
        <v>208959</v>
      </c>
      <c r="O68" s="18">
        <v>19119</v>
      </c>
      <c r="P68" s="18">
        <v>12236</v>
      </c>
      <c r="Q68" s="18">
        <v>85955</v>
      </c>
      <c r="R68" s="18">
        <v>53162</v>
      </c>
      <c r="S68" s="18">
        <v>38487</v>
      </c>
      <c r="T68" s="18">
        <v>70752</v>
      </c>
      <c r="U68" s="18">
        <v>8345</v>
      </c>
      <c r="V68" s="18">
        <v>4542</v>
      </c>
      <c r="W68" s="18">
        <v>26090</v>
      </c>
      <c r="X68" s="18">
        <v>20067</v>
      </c>
      <c r="Y68" s="18">
        <v>11708</v>
      </c>
      <c r="Z68" s="15">
        <v>178955</v>
      </c>
      <c r="AA68" s="19">
        <v>19727</v>
      </c>
      <c r="AB68" s="19">
        <v>7314</v>
      </c>
      <c r="AC68" s="19">
        <v>66725</v>
      </c>
      <c r="AD68" s="19">
        <v>56351</v>
      </c>
      <c r="AE68" s="19">
        <v>28838</v>
      </c>
      <c r="AF68" s="14">
        <v>95936</v>
      </c>
      <c r="AG68" s="18">
        <v>13030</v>
      </c>
      <c r="AH68" s="18">
        <v>4883</v>
      </c>
      <c r="AI68" s="18">
        <v>33226</v>
      </c>
      <c r="AJ68" s="18">
        <v>31068</v>
      </c>
      <c r="AK68" s="18">
        <v>13729</v>
      </c>
      <c r="AL68" s="14">
        <v>3067.42471002505</v>
      </c>
      <c r="AM68" s="18">
        <v>284.49985234521353</v>
      </c>
      <c r="AN68" s="18">
        <v>136.71137758730859</v>
      </c>
      <c r="AO68" s="18">
        <v>908.14044488900356</v>
      </c>
      <c r="AP68" s="18">
        <v>1060.9411707446525</v>
      </c>
      <c r="AQ68" s="18">
        <v>677.13186445887141</v>
      </c>
      <c r="AR68" s="14">
        <v>3053.6184947449256</v>
      </c>
      <c r="AS68" s="18">
        <v>227.77636300601125</v>
      </c>
      <c r="AT68" s="18">
        <v>142.2757271921277</v>
      </c>
      <c r="AU68" s="18">
        <v>756.27571459592332</v>
      </c>
      <c r="AV68" s="18">
        <v>1100.7995599629362</v>
      </c>
      <c r="AW68" s="18">
        <v>826.49112998792691</v>
      </c>
      <c r="AX68" s="14">
        <v>3067.1252657592186</v>
      </c>
      <c r="AY68" s="18">
        <v>229.01682372873731</v>
      </c>
      <c r="AZ68" s="18">
        <v>144.49746683090109</v>
      </c>
      <c r="BA68" s="18">
        <v>713.13609541569087</v>
      </c>
      <c r="BB68" s="18">
        <v>1194.8591857985916</v>
      </c>
      <c r="BC68" s="18">
        <v>785.61569398529787</v>
      </c>
    </row>
    <row r="69" spans="1:55" ht="12.75" customHeight="1">
      <c r="A69" s="17" t="s">
        <v>68</v>
      </c>
      <c r="B69" s="18">
        <f t="shared" si="16"/>
        <v>19021</v>
      </c>
      <c r="C69" s="18">
        <v>1883</v>
      </c>
      <c r="D69" s="18">
        <v>1399</v>
      </c>
      <c r="E69" s="18">
        <v>5461</v>
      </c>
      <c r="F69" s="18">
        <v>3337</v>
      </c>
      <c r="G69" s="18">
        <v>6941</v>
      </c>
      <c r="H69" s="18">
        <f t="shared" si="17"/>
        <v>11861</v>
      </c>
      <c r="I69" s="18">
        <v>987</v>
      </c>
      <c r="J69" s="18">
        <v>835</v>
      </c>
      <c r="K69" s="18">
        <v>3603</v>
      </c>
      <c r="L69" s="18">
        <v>2064</v>
      </c>
      <c r="M69" s="18">
        <v>4372</v>
      </c>
      <c r="N69" s="18">
        <v>9532</v>
      </c>
      <c r="O69" s="18">
        <v>844</v>
      </c>
      <c r="P69" s="18">
        <v>808</v>
      </c>
      <c r="Q69" s="18">
        <v>2450</v>
      </c>
      <c r="R69" s="18">
        <v>2040</v>
      </c>
      <c r="S69" s="18">
        <v>3390</v>
      </c>
      <c r="T69" s="18">
        <v>5301</v>
      </c>
      <c r="U69" s="18">
        <v>408</v>
      </c>
      <c r="V69" s="18">
        <v>509</v>
      </c>
      <c r="W69" s="18">
        <v>1459</v>
      </c>
      <c r="X69" s="18">
        <v>1226</v>
      </c>
      <c r="Y69" s="18">
        <v>1699</v>
      </c>
      <c r="Z69" s="15">
        <v>1630</v>
      </c>
      <c r="AA69" s="19">
        <v>167</v>
      </c>
      <c r="AB69" s="19">
        <v>123</v>
      </c>
      <c r="AC69" s="19">
        <v>440</v>
      </c>
      <c r="AD69" s="19">
        <v>460</v>
      </c>
      <c r="AE69" s="19">
        <v>440</v>
      </c>
      <c r="AF69" s="14">
        <v>3939</v>
      </c>
      <c r="AG69" s="18">
        <v>446</v>
      </c>
      <c r="AH69" s="18">
        <v>336</v>
      </c>
      <c r="AI69" s="18">
        <v>1015</v>
      </c>
      <c r="AJ69" s="18">
        <v>1006</v>
      </c>
      <c r="AK69" s="18">
        <v>1136</v>
      </c>
      <c r="AL69" s="14">
        <v>3849.9586272280994</v>
      </c>
      <c r="AM69" s="18">
        <v>362.13230289620685</v>
      </c>
      <c r="AN69" s="18">
        <v>268.49510512271797</v>
      </c>
      <c r="AO69" s="18">
        <v>1031.0869430628095</v>
      </c>
      <c r="AP69" s="18">
        <v>869.99209539605647</v>
      </c>
      <c r="AQ69" s="18">
        <v>1318.252180750309</v>
      </c>
      <c r="AR69" s="14">
        <v>3479.5176816421454</v>
      </c>
      <c r="AS69" s="18">
        <v>363.54312396085993</v>
      </c>
      <c r="AT69" s="18">
        <v>281.29304684367895</v>
      </c>
      <c r="AU69" s="18">
        <v>830.11518173062871</v>
      </c>
      <c r="AV69" s="18">
        <v>886.03713098950834</v>
      </c>
      <c r="AW69" s="18">
        <v>1118.5291981174701</v>
      </c>
      <c r="AX69" s="14">
        <v>5029.3426395436809</v>
      </c>
      <c r="AY69" s="18">
        <v>580.60176087717309</v>
      </c>
      <c r="AZ69" s="18">
        <v>359.47636481102415</v>
      </c>
      <c r="BA69" s="18">
        <v>1043.1565748490225</v>
      </c>
      <c r="BB69" s="18">
        <v>1125.6885246446013</v>
      </c>
      <c r="BC69" s="18">
        <v>1920.4194143618604</v>
      </c>
    </row>
    <row r="70" spans="1:55" ht="12.75" customHeight="1">
      <c r="A70" s="17" t="s">
        <v>69</v>
      </c>
      <c r="B70" s="18">
        <f t="shared" si="16"/>
        <v>33073</v>
      </c>
      <c r="C70" s="18">
        <v>2171</v>
      </c>
      <c r="D70" s="18">
        <v>2402</v>
      </c>
      <c r="E70" s="18">
        <v>11299</v>
      </c>
      <c r="F70" s="18">
        <v>6439</v>
      </c>
      <c r="G70" s="18">
        <v>10762</v>
      </c>
      <c r="H70" s="18">
        <f t="shared" si="17"/>
        <v>37173</v>
      </c>
      <c r="I70" s="18">
        <v>2219</v>
      </c>
      <c r="J70" s="18">
        <v>3165</v>
      </c>
      <c r="K70" s="18">
        <v>13307</v>
      </c>
      <c r="L70" s="18">
        <v>6964</v>
      </c>
      <c r="M70" s="18">
        <v>11518</v>
      </c>
      <c r="N70" s="18">
        <v>33988</v>
      </c>
      <c r="O70" s="18">
        <v>1660</v>
      </c>
      <c r="P70" s="18">
        <v>2716</v>
      </c>
      <c r="Q70" s="18">
        <v>10593</v>
      </c>
      <c r="R70" s="18">
        <v>8175</v>
      </c>
      <c r="S70" s="18">
        <v>10844</v>
      </c>
      <c r="T70" s="18">
        <v>10824</v>
      </c>
      <c r="U70" s="18">
        <v>691</v>
      </c>
      <c r="V70" s="18">
        <v>782</v>
      </c>
      <c r="W70" s="18">
        <v>3127</v>
      </c>
      <c r="X70" s="18">
        <v>2718</v>
      </c>
      <c r="Y70" s="18">
        <v>3506</v>
      </c>
      <c r="Z70" s="15">
        <v>35053</v>
      </c>
      <c r="AA70" s="19">
        <v>3367</v>
      </c>
      <c r="AB70" s="19">
        <v>2996</v>
      </c>
      <c r="AC70" s="19">
        <v>12197</v>
      </c>
      <c r="AD70" s="19">
        <v>7379</v>
      </c>
      <c r="AE70" s="19">
        <v>9114</v>
      </c>
      <c r="AF70" s="14">
        <v>45184</v>
      </c>
      <c r="AG70" s="18">
        <v>4772</v>
      </c>
      <c r="AH70" s="18">
        <v>3491</v>
      </c>
      <c r="AI70" s="18">
        <v>14826</v>
      </c>
      <c r="AJ70" s="18">
        <v>9316</v>
      </c>
      <c r="AK70" s="18">
        <v>12779</v>
      </c>
      <c r="AL70" s="14">
        <v>35891.078734420713</v>
      </c>
      <c r="AM70" s="18">
        <v>3538.1803619842572</v>
      </c>
      <c r="AN70" s="18">
        <v>2742.8987949846201</v>
      </c>
      <c r="AO70" s="18">
        <v>10773.746488872679</v>
      </c>
      <c r="AP70" s="18">
        <v>7148.2593812096211</v>
      </c>
      <c r="AQ70" s="18">
        <v>11687.993707369535</v>
      </c>
      <c r="AR70" s="14">
        <v>36110.41681605691</v>
      </c>
      <c r="AS70" s="18">
        <v>3554.194450845695</v>
      </c>
      <c r="AT70" s="18">
        <v>2908.0624481270779</v>
      </c>
      <c r="AU70" s="18">
        <v>10509.800071675136</v>
      </c>
      <c r="AV70" s="18">
        <v>7359.7122317758713</v>
      </c>
      <c r="AW70" s="18">
        <v>11778.647613633129</v>
      </c>
      <c r="AX70" s="14">
        <v>35384.639392621451</v>
      </c>
      <c r="AY70" s="18">
        <v>3523.0811347469635</v>
      </c>
      <c r="AZ70" s="18">
        <v>3053.3721335920327</v>
      </c>
      <c r="BA70" s="18">
        <v>10095.610847547392</v>
      </c>
      <c r="BB70" s="18">
        <v>7139.5654097710403</v>
      </c>
      <c r="BC70" s="18">
        <v>11573.009866964025</v>
      </c>
    </row>
    <row r="71" spans="1:55" ht="12.75" customHeight="1">
      <c r="A71" s="17" t="s">
        <v>70</v>
      </c>
      <c r="B71" s="18">
        <f t="shared" si="16"/>
        <v>13235</v>
      </c>
      <c r="C71" s="18">
        <v>1101</v>
      </c>
      <c r="D71" s="18">
        <v>938</v>
      </c>
      <c r="E71" s="18">
        <v>5163</v>
      </c>
      <c r="F71" s="18">
        <v>3090</v>
      </c>
      <c r="G71" s="18">
        <v>2943</v>
      </c>
      <c r="H71" s="18">
        <f t="shared" si="17"/>
        <v>15389</v>
      </c>
      <c r="I71" s="18">
        <v>1090</v>
      </c>
      <c r="J71" s="18">
        <v>933</v>
      </c>
      <c r="K71" s="18">
        <v>6171</v>
      </c>
      <c r="L71" s="18">
        <v>3893</v>
      </c>
      <c r="M71" s="18">
        <v>3302</v>
      </c>
      <c r="N71" s="18">
        <v>23263</v>
      </c>
      <c r="O71" s="18">
        <v>2122</v>
      </c>
      <c r="P71" s="18">
        <v>1354</v>
      </c>
      <c r="Q71" s="18">
        <v>8626</v>
      </c>
      <c r="R71" s="18">
        <v>6622</v>
      </c>
      <c r="S71" s="18">
        <v>4539</v>
      </c>
      <c r="T71" s="18">
        <v>20785</v>
      </c>
      <c r="U71" s="18">
        <v>2269</v>
      </c>
      <c r="V71" s="18">
        <v>1217</v>
      </c>
      <c r="W71" s="18">
        <v>6706</v>
      </c>
      <c r="X71" s="18">
        <v>6559</v>
      </c>
      <c r="Y71" s="18">
        <v>4034</v>
      </c>
      <c r="Z71" s="15">
        <v>65413</v>
      </c>
      <c r="AA71" s="19">
        <v>7439</v>
      </c>
      <c r="AB71" s="19">
        <v>4703</v>
      </c>
      <c r="AC71" s="19">
        <v>24149</v>
      </c>
      <c r="AD71" s="19">
        <v>19356</v>
      </c>
      <c r="AE71" s="19">
        <v>9766</v>
      </c>
      <c r="AF71" s="14">
        <v>18784</v>
      </c>
      <c r="AG71" s="18">
        <v>2475</v>
      </c>
      <c r="AH71" s="18">
        <v>1275</v>
      </c>
      <c r="AI71" s="18">
        <v>6216</v>
      </c>
      <c r="AJ71" s="18">
        <v>6116</v>
      </c>
      <c r="AK71" s="18">
        <v>2702</v>
      </c>
      <c r="AL71" s="14">
        <v>5000.2509811223654</v>
      </c>
      <c r="AM71" s="18">
        <v>634.94101297829786</v>
      </c>
      <c r="AN71" s="18">
        <v>340.2803077212065</v>
      </c>
      <c r="AO71" s="18">
        <v>1786.3603113742624</v>
      </c>
      <c r="AP71" s="18">
        <v>1397.5888592984645</v>
      </c>
      <c r="AQ71" s="18">
        <v>841.08048975013492</v>
      </c>
      <c r="AR71" s="14">
        <v>5038.0967273163424</v>
      </c>
      <c r="AS71" s="18">
        <v>637.5898359323179</v>
      </c>
      <c r="AT71" s="18">
        <v>371.48821979311725</v>
      </c>
      <c r="AU71" s="18">
        <v>1524.3115023362711</v>
      </c>
      <c r="AV71" s="18">
        <v>1535.5877052223848</v>
      </c>
      <c r="AW71" s="18">
        <v>969.11946403225193</v>
      </c>
      <c r="AX71" s="14">
        <v>4598.0180793980853</v>
      </c>
      <c r="AY71" s="18">
        <v>511.94573733476318</v>
      </c>
      <c r="AZ71" s="18">
        <v>298.05574612930911</v>
      </c>
      <c r="BA71" s="18">
        <v>1340.1010884452041</v>
      </c>
      <c r="BB71" s="18">
        <v>1498.8590323205835</v>
      </c>
      <c r="BC71" s="18">
        <v>949.05647516822501</v>
      </c>
    </row>
    <row r="72" spans="1:55" ht="12.75" customHeight="1">
      <c r="A72" s="17" t="s">
        <v>71</v>
      </c>
      <c r="B72" s="18">
        <f t="shared" si="16"/>
        <v>4322</v>
      </c>
      <c r="C72" s="18">
        <v>260</v>
      </c>
      <c r="D72" s="18">
        <v>289</v>
      </c>
      <c r="E72" s="18">
        <v>1717</v>
      </c>
      <c r="F72" s="18">
        <v>970</v>
      </c>
      <c r="G72" s="18">
        <v>1086</v>
      </c>
      <c r="H72" s="18">
        <f t="shared" si="17"/>
        <v>6130</v>
      </c>
      <c r="I72" s="18">
        <v>281</v>
      </c>
      <c r="J72" s="18">
        <v>391</v>
      </c>
      <c r="K72" s="18">
        <v>2418</v>
      </c>
      <c r="L72" s="18">
        <v>1715</v>
      </c>
      <c r="M72" s="18">
        <v>1325</v>
      </c>
      <c r="N72" s="18">
        <v>7261</v>
      </c>
      <c r="O72" s="18">
        <v>347</v>
      </c>
      <c r="P72" s="18">
        <v>520</v>
      </c>
      <c r="Q72" s="18">
        <v>2769</v>
      </c>
      <c r="R72" s="18">
        <v>2036</v>
      </c>
      <c r="S72" s="18">
        <v>1589</v>
      </c>
      <c r="T72" s="18">
        <v>2528</v>
      </c>
      <c r="U72" s="18">
        <v>137</v>
      </c>
      <c r="V72" s="18">
        <v>202</v>
      </c>
      <c r="W72" s="18">
        <v>853</v>
      </c>
      <c r="X72" s="18">
        <v>699</v>
      </c>
      <c r="Y72" s="18">
        <v>637</v>
      </c>
      <c r="Z72" s="15">
        <v>8811</v>
      </c>
      <c r="AA72" s="19">
        <v>913</v>
      </c>
      <c r="AB72" s="19">
        <v>541</v>
      </c>
      <c r="AC72" s="19">
        <v>3044</v>
      </c>
      <c r="AD72" s="19">
        <v>2451</v>
      </c>
      <c r="AE72" s="19">
        <v>1862</v>
      </c>
      <c r="AF72" s="14">
        <v>18380</v>
      </c>
      <c r="AG72" s="18">
        <v>1745</v>
      </c>
      <c r="AH72" s="18">
        <v>849</v>
      </c>
      <c r="AI72" s="18">
        <v>6392</v>
      </c>
      <c r="AJ72" s="18">
        <v>5419</v>
      </c>
      <c r="AK72" s="18">
        <v>3975</v>
      </c>
      <c r="AL72" s="14">
        <v>15092.467092033832</v>
      </c>
      <c r="AM72" s="18">
        <v>1253.6375736342206</v>
      </c>
      <c r="AN72" s="18">
        <v>713.66262249421209</v>
      </c>
      <c r="AO72" s="18">
        <v>4571.9362606217346</v>
      </c>
      <c r="AP72" s="18">
        <v>4561.7196199498076</v>
      </c>
      <c r="AQ72" s="18">
        <v>3991.5110153338574</v>
      </c>
      <c r="AR72" s="14">
        <v>14969.914201234911</v>
      </c>
      <c r="AS72" s="18">
        <v>1253.7096249717988</v>
      </c>
      <c r="AT72" s="18">
        <v>759.04926529926706</v>
      </c>
      <c r="AU72" s="18">
        <v>4501.6711720955354</v>
      </c>
      <c r="AV72" s="18">
        <v>4457.8061379578703</v>
      </c>
      <c r="AW72" s="18">
        <v>3997.6780009104423</v>
      </c>
      <c r="AX72" s="14">
        <v>14919.086995613565</v>
      </c>
      <c r="AY72" s="18">
        <v>1183.2354841519659</v>
      </c>
      <c r="AZ72" s="18">
        <v>838.87001699458267</v>
      </c>
      <c r="BA72" s="18">
        <v>4618.8311017170654</v>
      </c>
      <c r="BB72" s="18">
        <v>4584.9080506065739</v>
      </c>
      <c r="BC72" s="18">
        <v>3693.2423421433759</v>
      </c>
    </row>
    <row r="73" spans="1:55" s="13" customFormat="1" ht="12.75" customHeight="1">
      <c r="A73" s="10" t="s">
        <v>72</v>
      </c>
      <c r="B73" s="21">
        <f t="shared" ref="B73:G73" si="18">SUM(B74:B80)</f>
        <v>14615</v>
      </c>
      <c r="C73" s="21">
        <f t="shared" si="18"/>
        <v>522</v>
      </c>
      <c r="D73" s="21">
        <f t="shared" si="18"/>
        <v>517</v>
      </c>
      <c r="E73" s="21">
        <f t="shared" si="18"/>
        <v>6195</v>
      </c>
      <c r="F73" s="21">
        <f t="shared" si="18"/>
        <v>4433</v>
      </c>
      <c r="G73" s="21">
        <f t="shared" si="18"/>
        <v>2948</v>
      </c>
      <c r="H73" s="21">
        <f>+I73+J73+K73+L73+M73</f>
        <v>17212</v>
      </c>
      <c r="I73" s="21">
        <f>+I74+I75+I76+I77+I78+I79+I80</f>
        <v>395</v>
      </c>
      <c r="J73" s="21">
        <f>+J74+J75+J76+J77+J78+J79+J80</f>
        <v>681</v>
      </c>
      <c r="K73" s="21">
        <f>+K74+K75+K76+K77+K78+K79+K80</f>
        <v>7526</v>
      </c>
      <c r="L73" s="21">
        <f>+L74+L75+L76+L77+L78+L79+L80</f>
        <v>5283</v>
      </c>
      <c r="M73" s="21">
        <f>+M74+M75+M76+M77+M78+M79+M80</f>
        <v>3327</v>
      </c>
      <c r="N73" s="21">
        <v>17955</v>
      </c>
      <c r="O73" s="21">
        <v>365</v>
      </c>
      <c r="P73" s="21">
        <v>762</v>
      </c>
      <c r="Q73" s="21">
        <v>7716</v>
      </c>
      <c r="R73" s="21">
        <v>5707</v>
      </c>
      <c r="S73" s="21">
        <v>3405</v>
      </c>
      <c r="T73" s="21">
        <v>5468</v>
      </c>
      <c r="U73" s="21">
        <v>178</v>
      </c>
      <c r="V73" s="21">
        <v>333</v>
      </c>
      <c r="W73" s="21">
        <v>2484</v>
      </c>
      <c r="X73" s="21">
        <v>1414</v>
      </c>
      <c r="Y73" s="21">
        <v>1059</v>
      </c>
      <c r="Z73" s="15">
        <f t="shared" ref="Z73:Z83" si="19">SUM(AA73:AE73)</f>
        <v>11650</v>
      </c>
      <c r="AA73" s="15">
        <v>555</v>
      </c>
      <c r="AB73" s="15">
        <v>563</v>
      </c>
      <c r="AC73" s="15">
        <v>5510</v>
      </c>
      <c r="AD73" s="15">
        <v>3247</v>
      </c>
      <c r="AE73" s="15">
        <v>1775</v>
      </c>
      <c r="AF73" s="14">
        <f t="shared" ref="AF73:AF83" si="20">SUM(AG73:AK73)</f>
        <v>18588</v>
      </c>
      <c r="AG73" s="14">
        <v>881</v>
      </c>
      <c r="AH73" s="14">
        <v>734</v>
      </c>
      <c r="AI73" s="14">
        <v>8237</v>
      </c>
      <c r="AJ73" s="14">
        <v>5506</v>
      </c>
      <c r="AK73" s="14">
        <v>3230</v>
      </c>
      <c r="AL73" s="14">
        <v>21430.343971206497</v>
      </c>
      <c r="AM73" s="14">
        <v>897.07122860550203</v>
      </c>
      <c r="AN73" s="14">
        <v>1000.2569904345551</v>
      </c>
      <c r="AO73" s="14">
        <v>8554.5634342811118</v>
      </c>
      <c r="AP73" s="14">
        <v>6810.4825767122084</v>
      </c>
      <c r="AQ73" s="14">
        <v>4167.9697411731195</v>
      </c>
      <c r="AR73" s="14">
        <v>23516.111232134837</v>
      </c>
      <c r="AS73" s="14">
        <v>893.20689795794306</v>
      </c>
      <c r="AT73" s="14">
        <v>818.53694087027884</v>
      </c>
      <c r="AU73" s="14">
        <v>9276.2302137020379</v>
      </c>
      <c r="AV73" s="14">
        <v>7649.3641979308741</v>
      </c>
      <c r="AW73" s="14">
        <v>4878.772981673701</v>
      </c>
      <c r="AX73" s="14">
        <v>24260.653186672283</v>
      </c>
      <c r="AY73" s="14">
        <v>861.67283542099608</v>
      </c>
      <c r="AZ73" s="14">
        <v>901.6039848473032</v>
      </c>
      <c r="BA73" s="14">
        <v>8996.9572973352206</v>
      </c>
      <c r="BB73" s="14">
        <v>8144.3415031498462</v>
      </c>
      <c r="BC73" s="14">
        <v>5356.0775659189212</v>
      </c>
    </row>
    <row r="74" spans="1:55" ht="12.75" customHeight="1">
      <c r="A74" s="17" t="s">
        <v>73</v>
      </c>
      <c r="B74" s="18">
        <f>SUM(C74:G74)</f>
        <v>2782</v>
      </c>
      <c r="C74" s="18">
        <v>80</v>
      </c>
      <c r="D74" s="18">
        <v>125</v>
      </c>
      <c r="E74" s="18">
        <v>1406</v>
      </c>
      <c r="F74" s="18">
        <v>756</v>
      </c>
      <c r="G74" s="18">
        <v>415</v>
      </c>
      <c r="H74" s="18">
        <f>+I74+J74+K74+L74+M74</f>
        <v>3859</v>
      </c>
      <c r="I74" s="18">
        <v>39</v>
      </c>
      <c r="J74" s="18">
        <v>83</v>
      </c>
      <c r="K74" s="18">
        <v>1842</v>
      </c>
      <c r="L74" s="18">
        <v>1224</v>
      </c>
      <c r="M74" s="18">
        <v>671</v>
      </c>
      <c r="N74" s="18">
        <v>5631</v>
      </c>
      <c r="O74" s="18">
        <v>66</v>
      </c>
      <c r="P74" s="18">
        <v>222</v>
      </c>
      <c r="Q74" s="18">
        <v>2522</v>
      </c>
      <c r="R74" s="18">
        <v>1842</v>
      </c>
      <c r="S74" s="18">
        <v>979</v>
      </c>
      <c r="T74" s="18">
        <v>953</v>
      </c>
      <c r="U74" s="18">
        <v>41</v>
      </c>
      <c r="V74" s="18">
        <v>54</v>
      </c>
      <c r="W74" s="18">
        <v>470</v>
      </c>
      <c r="X74" s="18">
        <v>274</v>
      </c>
      <c r="Y74" s="18">
        <v>114</v>
      </c>
      <c r="Z74" s="15">
        <f t="shared" si="19"/>
        <v>715</v>
      </c>
      <c r="AA74" s="19">
        <v>10</v>
      </c>
      <c r="AB74" s="19">
        <v>21</v>
      </c>
      <c r="AC74" s="19">
        <v>364</v>
      </c>
      <c r="AD74" s="19">
        <v>225</v>
      </c>
      <c r="AE74" s="19">
        <v>95</v>
      </c>
      <c r="AF74" s="14">
        <f t="shared" si="20"/>
        <v>1554</v>
      </c>
      <c r="AG74" s="18">
        <v>14</v>
      </c>
      <c r="AH74" s="18">
        <v>76</v>
      </c>
      <c r="AI74" s="18">
        <v>739</v>
      </c>
      <c r="AJ74" s="18">
        <v>518</v>
      </c>
      <c r="AK74" s="18">
        <v>207</v>
      </c>
      <c r="AL74" s="14">
        <v>3879.5512537293835</v>
      </c>
      <c r="AM74" s="18">
        <v>41.94696269572524</v>
      </c>
      <c r="AN74" s="18">
        <v>125.05753768432868</v>
      </c>
      <c r="AO74" s="18">
        <v>1744.1656274972545</v>
      </c>
      <c r="AP74" s="18">
        <v>1331.5082564173558</v>
      </c>
      <c r="AQ74" s="18">
        <v>636.87286943471872</v>
      </c>
      <c r="AR74" s="14">
        <v>5548.0359139287621</v>
      </c>
      <c r="AS74" s="18">
        <v>58.9823658247943</v>
      </c>
      <c r="AT74" s="18">
        <v>136.81346413339642</v>
      </c>
      <c r="AU74" s="18">
        <v>2221.6769147300506</v>
      </c>
      <c r="AV74" s="18">
        <v>2040.5572744755284</v>
      </c>
      <c r="AW74" s="18">
        <v>1090.0058947649927</v>
      </c>
      <c r="AX74" s="14">
        <v>6149.1137705101837</v>
      </c>
      <c r="AY74" s="18">
        <v>40.627973014150101</v>
      </c>
      <c r="AZ74" s="18">
        <v>140.94497157238368</v>
      </c>
      <c r="BA74" s="18">
        <v>2198.1813989605744</v>
      </c>
      <c r="BB74" s="18">
        <v>2504.781629654402</v>
      </c>
      <c r="BC74" s="18">
        <v>1264.5777973086745</v>
      </c>
    </row>
    <row r="75" spans="1:55" ht="12.75" customHeight="1">
      <c r="A75" s="17" t="s">
        <v>74</v>
      </c>
      <c r="B75" s="18">
        <f t="shared" ref="B75:B80" si="21">SUM(C75:G75)</f>
        <v>1648</v>
      </c>
      <c r="C75" s="18">
        <v>35</v>
      </c>
      <c r="D75" s="18">
        <v>52</v>
      </c>
      <c r="E75" s="18">
        <v>635</v>
      </c>
      <c r="F75" s="18">
        <v>666</v>
      </c>
      <c r="G75" s="18">
        <v>260</v>
      </c>
      <c r="H75" s="18">
        <f t="shared" ref="H75:H80" si="22">+I75+J75+K75+L75+M75</f>
        <v>1519</v>
      </c>
      <c r="I75" s="18">
        <v>32</v>
      </c>
      <c r="J75" s="18">
        <v>70</v>
      </c>
      <c r="K75" s="18">
        <v>478</v>
      </c>
      <c r="L75" s="18">
        <v>568</v>
      </c>
      <c r="M75" s="18">
        <v>371</v>
      </c>
      <c r="N75" s="18">
        <v>1371</v>
      </c>
      <c r="O75" s="18">
        <v>20</v>
      </c>
      <c r="P75" s="18">
        <v>60</v>
      </c>
      <c r="Q75" s="18">
        <v>500</v>
      </c>
      <c r="R75" s="18">
        <v>503</v>
      </c>
      <c r="S75" s="18">
        <v>288</v>
      </c>
      <c r="T75" s="18">
        <v>436</v>
      </c>
      <c r="U75" s="18">
        <v>20</v>
      </c>
      <c r="V75" s="18">
        <v>24</v>
      </c>
      <c r="W75" s="18">
        <v>152</v>
      </c>
      <c r="X75" s="18">
        <v>148</v>
      </c>
      <c r="Y75" s="18">
        <v>92</v>
      </c>
      <c r="Z75" s="15">
        <f t="shared" si="19"/>
        <v>685</v>
      </c>
      <c r="AA75" s="19">
        <v>39</v>
      </c>
      <c r="AB75" s="19">
        <v>9</v>
      </c>
      <c r="AC75" s="19">
        <v>261</v>
      </c>
      <c r="AD75" s="19">
        <v>264</v>
      </c>
      <c r="AE75" s="19">
        <v>112</v>
      </c>
      <c r="AF75" s="14">
        <f t="shared" si="20"/>
        <v>1192</v>
      </c>
      <c r="AG75" s="18">
        <v>38</v>
      </c>
      <c r="AH75" s="18">
        <v>43</v>
      </c>
      <c r="AI75" s="18">
        <v>270</v>
      </c>
      <c r="AJ75" s="18">
        <v>468</v>
      </c>
      <c r="AK75" s="18">
        <v>373</v>
      </c>
      <c r="AL75" s="14">
        <v>1733.3756940305659</v>
      </c>
      <c r="AM75" s="18">
        <v>59.805663766634595</v>
      </c>
      <c r="AN75" s="18">
        <v>42.930060246758885</v>
      </c>
      <c r="AO75" s="18">
        <v>425.64883228914857</v>
      </c>
      <c r="AP75" s="18">
        <v>644.32319160675195</v>
      </c>
      <c r="AQ75" s="18">
        <v>560.66794612127194</v>
      </c>
      <c r="AR75" s="14">
        <v>1556.4894107182472</v>
      </c>
      <c r="AS75" s="18">
        <v>54.700504764692823</v>
      </c>
      <c r="AT75" s="18">
        <v>50.509212167196239</v>
      </c>
      <c r="AU75" s="18">
        <v>392.86995592401803</v>
      </c>
      <c r="AV75" s="18">
        <v>576.62838447003867</v>
      </c>
      <c r="AW75" s="18">
        <v>481.78135339230141</v>
      </c>
      <c r="AX75" s="14">
        <v>1400.5829960123624</v>
      </c>
      <c r="AY75" s="18">
        <v>51.717374715724858</v>
      </c>
      <c r="AZ75" s="18">
        <v>60.254328412696267</v>
      </c>
      <c r="BA75" s="18">
        <v>372.84971934402722</v>
      </c>
      <c r="BB75" s="18">
        <v>485.01680229016739</v>
      </c>
      <c r="BC75" s="18">
        <v>430.74477124974646</v>
      </c>
    </row>
    <row r="76" spans="1:55" ht="12.75" customHeight="1">
      <c r="A76" s="17" t="s">
        <v>75</v>
      </c>
      <c r="B76" s="18">
        <f t="shared" si="21"/>
        <v>1413</v>
      </c>
      <c r="C76" s="18">
        <v>25</v>
      </c>
      <c r="D76" s="18">
        <v>25</v>
      </c>
      <c r="E76" s="18">
        <v>672</v>
      </c>
      <c r="F76" s="18">
        <v>491</v>
      </c>
      <c r="G76" s="18">
        <v>200</v>
      </c>
      <c r="H76" s="18">
        <f t="shared" si="22"/>
        <v>1602</v>
      </c>
      <c r="I76" s="18">
        <v>23</v>
      </c>
      <c r="J76" s="18">
        <v>66</v>
      </c>
      <c r="K76" s="18">
        <v>778</v>
      </c>
      <c r="L76" s="18">
        <v>529</v>
      </c>
      <c r="M76" s="18">
        <v>206</v>
      </c>
      <c r="N76" s="18">
        <v>1653</v>
      </c>
      <c r="O76" s="18">
        <v>31</v>
      </c>
      <c r="P76" s="18">
        <v>53</v>
      </c>
      <c r="Q76" s="18">
        <v>773</v>
      </c>
      <c r="R76" s="18">
        <v>498</v>
      </c>
      <c r="S76" s="18">
        <v>298</v>
      </c>
      <c r="T76" s="18">
        <v>572</v>
      </c>
      <c r="U76" s="18">
        <v>9</v>
      </c>
      <c r="V76" s="18">
        <v>45</v>
      </c>
      <c r="W76" s="18">
        <v>275</v>
      </c>
      <c r="X76" s="18">
        <v>163</v>
      </c>
      <c r="Y76" s="18">
        <v>80</v>
      </c>
      <c r="Z76" s="15">
        <f t="shared" si="19"/>
        <v>755</v>
      </c>
      <c r="AA76" s="19">
        <v>20</v>
      </c>
      <c r="AB76" s="19">
        <v>29</v>
      </c>
      <c r="AC76" s="19">
        <v>354</v>
      </c>
      <c r="AD76" s="19">
        <v>243</v>
      </c>
      <c r="AE76" s="19">
        <v>109</v>
      </c>
      <c r="AF76" s="14">
        <f t="shared" si="20"/>
        <v>1441</v>
      </c>
      <c r="AG76" s="18">
        <v>34</v>
      </c>
      <c r="AH76" s="18">
        <v>37</v>
      </c>
      <c r="AI76" s="18">
        <v>609</v>
      </c>
      <c r="AJ76" s="18">
        <v>451</v>
      </c>
      <c r="AK76" s="18">
        <v>310</v>
      </c>
      <c r="AL76" s="14">
        <v>2392.86470755358</v>
      </c>
      <c r="AM76" s="18">
        <v>105.02874877793646</v>
      </c>
      <c r="AN76" s="18">
        <v>226.72954604280758</v>
      </c>
      <c r="AO76" s="18">
        <v>908.93812284520493</v>
      </c>
      <c r="AP76" s="18">
        <v>738.99836713875197</v>
      </c>
      <c r="AQ76" s="18">
        <v>413.16992274887883</v>
      </c>
      <c r="AR76" s="14">
        <v>2591.8295330023293</v>
      </c>
      <c r="AS76" s="18">
        <v>73.584300407066081</v>
      </c>
      <c r="AT76" s="18">
        <v>146.25039632127201</v>
      </c>
      <c r="AU76" s="18">
        <v>1018.7939447775263</v>
      </c>
      <c r="AV76" s="18">
        <v>785.45427405456257</v>
      </c>
      <c r="AW76" s="18">
        <v>567.74661744190223</v>
      </c>
      <c r="AX76" s="14">
        <v>2575.4967372634633</v>
      </c>
      <c r="AY76" s="18">
        <v>47.654371424830593</v>
      </c>
      <c r="AZ76" s="18">
        <v>171.96760756040118</v>
      </c>
      <c r="BA76" s="18">
        <v>979.06166805765019</v>
      </c>
      <c r="BB76" s="18">
        <v>816.25564731178997</v>
      </c>
      <c r="BC76" s="18">
        <v>560.5574429087909</v>
      </c>
    </row>
    <row r="77" spans="1:55" ht="12.75" customHeight="1">
      <c r="A77" s="17" t="s">
        <v>76</v>
      </c>
      <c r="B77" s="18">
        <f t="shared" si="21"/>
        <v>2106</v>
      </c>
      <c r="C77" s="18">
        <v>85</v>
      </c>
      <c r="D77" s="18">
        <v>120</v>
      </c>
      <c r="E77" s="18">
        <v>649</v>
      </c>
      <c r="F77" s="18">
        <v>543</v>
      </c>
      <c r="G77" s="18">
        <v>709</v>
      </c>
      <c r="H77" s="18">
        <f t="shared" si="22"/>
        <v>2431</v>
      </c>
      <c r="I77" s="18">
        <v>82</v>
      </c>
      <c r="J77" s="18">
        <v>103</v>
      </c>
      <c r="K77" s="18">
        <v>863</v>
      </c>
      <c r="L77" s="18">
        <v>669</v>
      </c>
      <c r="M77" s="18">
        <v>714</v>
      </c>
      <c r="N77" s="18">
        <v>2650</v>
      </c>
      <c r="O77" s="18">
        <v>105</v>
      </c>
      <c r="P77" s="18">
        <v>159</v>
      </c>
      <c r="Q77" s="18">
        <v>1011</v>
      </c>
      <c r="R77" s="18">
        <v>745</v>
      </c>
      <c r="S77" s="18">
        <v>630</v>
      </c>
      <c r="T77" s="18">
        <v>600</v>
      </c>
      <c r="U77" s="18">
        <v>16</v>
      </c>
      <c r="V77" s="18">
        <v>38</v>
      </c>
      <c r="W77" s="18">
        <v>211</v>
      </c>
      <c r="X77" s="18">
        <v>141</v>
      </c>
      <c r="Y77" s="18">
        <v>194</v>
      </c>
      <c r="Z77" s="15">
        <f t="shared" si="19"/>
        <v>2902</v>
      </c>
      <c r="AA77" s="19">
        <v>167</v>
      </c>
      <c r="AB77" s="19">
        <v>164</v>
      </c>
      <c r="AC77" s="19">
        <v>1530</v>
      </c>
      <c r="AD77" s="19">
        <v>505</v>
      </c>
      <c r="AE77" s="19">
        <v>536</v>
      </c>
      <c r="AF77" s="14">
        <f t="shared" si="20"/>
        <v>3768</v>
      </c>
      <c r="AG77" s="18">
        <v>313</v>
      </c>
      <c r="AH77" s="18">
        <v>213</v>
      </c>
      <c r="AI77" s="18">
        <v>1737</v>
      </c>
      <c r="AJ77" s="18">
        <v>711</v>
      </c>
      <c r="AK77" s="18">
        <v>794</v>
      </c>
      <c r="AL77" s="14">
        <v>2616.5928109011229</v>
      </c>
      <c r="AM77" s="18">
        <v>258.95172744499058</v>
      </c>
      <c r="AN77" s="18">
        <v>146.68909160880457</v>
      </c>
      <c r="AO77" s="18">
        <v>942.38241589611869</v>
      </c>
      <c r="AP77" s="18">
        <v>628.97839357693147</v>
      </c>
      <c r="AQ77" s="18">
        <v>639.5911823742772</v>
      </c>
      <c r="AR77" s="14">
        <v>3030.7401107014311</v>
      </c>
      <c r="AS77" s="18">
        <v>280.91180083750254</v>
      </c>
      <c r="AT77" s="18">
        <v>130.64306479434785</v>
      </c>
      <c r="AU77" s="18">
        <v>1090.6882226524156</v>
      </c>
      <c r="AV77" s="18">
        <v>686.41795186256434</v>
      </c>
      <c r="AW77" s="18">
        <v>842.079070554601</v>
      </c>
      <c r="AX77" s="14">
        <v>3440.2097561353539</v>
      </c>
      <c r="AY77" s="18">
        <v>349.11553155932705</v>
      </c>
      <c r="AZ77" s="18">
        <v>177.949480726389</v>
      </c>
      <c r="BA77" s="18">
        <v>1355.3135640985463</v>
      </c>
      <c r="BB77" s="18">
        <v>714.04981501133818</v>
      </c>
      <c r="BC77" s="18">
        <v>843.78136473975326</v>
      </c>
    </row>
    <row r="78" spans="1:55" ht="12.75" customHeight="1">
      <c r="A78" s="17" t="s">
        <v>77</v>
      </c>
      <c r="B78" s="18">
        <f t="shared" si="21"/>
        <v>1516</v>
      </c>
      <c r="C78" s="18">
        <v>55</v>
      </c>
      <c r="D78" s="18">
        <v>55</v>
      </c>
      <c r="E78" s="18">
        <v>531</v>
      </c>
      <c r="F78" s="18">
        <v>495</v>
      </c>
      <c r="G78" s="18">
        <v>380</v>
      </c>
      <c r="H78" s="18">
        <f t="shared" si="22"/>
        <v>1702</v>
      </c>
      <c r="I78" s="18">
        <v>39</v>
      </c>
      <c r="J78" s="18">
        <v>64</v>
      </c>
      <c r="K78" s="18">
        <v>605</v>
      </c>
      <c r="L78" s="18">
        <v>542</v>
      </c>
      <c r="M78" s="18">
        <v>452</v>
      </c>
      <c r="N78" s="18">
        <v>1567</v>
      </c>
      <c r="O78" s="18">
        <v>33</v>
      </c>
      <c r="P78" s="18">
        <v>57</v>
      </c>
      <c r="Q78" s="18">
        <v>563</v>
      </c>
      <c r="R78" s="18">
        <v>489</v>
      </c>
      <c r="S78" s="18">
        <v>425</v>
      </c>
      <c r="T78" s="18">
        <v>278</v>
      </c>
      <c r="U78" s="18">
        <v>4</v>
      </c>
      <c r="V78" s="18">
        <v>16</v>
      </c>
      <c r="W78" s="18">
        <v>98</v>
      </c>
      <c r="X78" s="18">
        <v>92</v>
      </c>
      <c r="Y78" s="18">
        <v>68</v>
      </c>
      <c r="Z78" s="15">
        <f t="shared" si="19"/>
        <v>308</v>
      </c>
      <c r="AA78" s="19">
        <v>15</v>
      </c>
      <c r="AB78" s="19">
        <v>12</v>
      </c>
      <c r="AC78" s="19">
        <v>127</v>
      </c>
      <c r="AD78" s="19">
        <v>74</v>
      </c>
      <c r="AE78" s="19">
        <v>80</v>
      </c>
      <c r="AF78" s="14">
        <f t="shared" si="20"/>
        <v>632</v>
      </c>
      <c r="AG78" s="18">
        <v>38</v>
      </c>
      <c r="AH78" s="18">
        <v>16</v>
      </c>
      <c r="AI78" s="18">
        <v>194</v>
      </c>
      <c r="AJ78" s="18">
        <v>188</v>
      </c>
      <c r="AK78" s="18">
        <v>196</v>
      </c>
      <c r="AL78" s="14">
        <v>1129.4860901614079</v>
      </c>
      <c r="AM78" s="18">
        <v>26.331338147280405</v>
      </c>
      <c r="AN78" s="18">
        <v>30.437775504060678</v>
      </c>
      <c r="AO78" s="18">
        <v>366.56976590092506</v>
      </c>
      <c r="AP78" s="18">
        <v>374.61518362147905</v>
      </c>
      <c r="AQ78" s="18">
        <v>331.53202698766279</v>
      </c>
      <c r="AR78" s="14">
        <v>1286.5616605778901</v>
      </c>
      <c r="AS78" s="18">
        <v>32.221988138601461</v>
      </c>
      <c r="AT78" s="18">
        <v>57.735733230607885</v>
      </c>
      <c r="AU78" s="18">
        <v>418.13176545324353</v>
      </c>
      <c r="AV78" s="18">
        <v>401.15495616896612</v>
      </c>
      <c r="AW78" s="18">
        <v>377.31721758647109</v>
      </c>
      <c r="AX78" s="14">
        <v>1411.0348222836988</v>
      </c>
      <c r="AY78" s="18">
        <v>74.934994046575838</v>
      </c>
      <c r="AZ78" s="18">
        <v>62.225175915465201</v>
      </c>
      <c r="BA78" s="18">
        <v>446.34198271790171</v>
      </c>
      <c r="BB78" s="18">
        <v>405.31218575691423</v>
      </c>
      <c r="BC78" s="18">
        <v>422.22048384684206</v>
      </c>
    </row>
    <row r="79" spans="1:55" ht="12.75" customHeight="1">
      <c r="A79" s="17" t="s">
        <v>78</v>
      </c>
      <c r="B79" s="18">
        <f t="shared" si="21"/>
        <v>680</v>
      </c>
      <c r="C79" s="18">
        <v>15</v>
      </c>
      <c r="D79" s="18">
        <v>15</v>
      </c>
      <c r="E79" s="18">
        <v>290</v>
      </c>
      <c r="F79" s="18">
        <v>170</v>
      </c>
      <c r="G79" s="18">
        <v>190</v>
      </c>
      <c r="H79" s="18">
        <f t="shared" si="22"/>
        <v>402</v>
      </c>
      <c r="I79" s="18">
        <v>4</v>
      </c>
      <c r="J79" s="18">
        <v>4</v>
      </c>
      <c r="K79" s="18">
        <v>152</v>
      </c>
      <c r="L79" s="18">
        <v>119</v>
      </c>
      <c r="M79" s="18">
        <v>123</v>
      </c>
      <c r="N79" s="18">
        <v>334</v>
      </c>
      <c r="O79" s="18">
        <v>1</v>
      </c>
      <c r="P79" s="18">
        <v>8</v>
      </c>
      <c r="Q79" s="18">
        <v>118</v>
      </c>
      <c r="R79" s="18">
        <v>101</v>
      </c>
      <c r="S79" s="18">
        <v>106</v>
      </c>
      <c r="T79" s="18">
        <v>60</v>
      </c>
      <c r="U79" s="18">
        <v>0</v>
      </c>
      <c r="V79" s="18">
        <v>0</v>
      </c>
      <c r="W79" s="18">
        <v>18</v>
      </c>
      <c r="X79" s="18">
        <v>34</v>
      </c>
      <c r="Y79" s="18">
        <v>8</v>
      </c>
      <c r="Z79" s="15">
        <f t="shared" si="19"/>
        <v>51</v>
      </c>
      <c r="AA79" s="19">
        <v>1</v>
      </c>
      <c r="AB79" s="19">
        <v>1</v>
      </c>
      <c r="AC79" s="19">
        <v>22</v>
      </c>
      <c r="AD79" s="19">
        <v>11</v>
      </c>
      <c r="AE79" s="19">
        <v>16</v>
      </c>
      <c r="AF79" s="14">
        <f t="shared" si="20"/>
        <v>169</v>
      </c>
      <c r="AG79" s="18">
        <v>7</v>
      </c>
      <c r="AH79" s="18">
        <v>8</v>
      </c>
      <c r="AI79" s="18">
        <v>48</v>
      </c>
      <c r="AJ79" s="18">
        <v>48</v>
      </c>
      <c r="AK79" s="18">
        <v>58</v>
      </c>
      <c r="AL79" s="14">
        <v>309.1476358086046</v>
      </c>
      <c r="AM79" s="18">
        <v>11.061596280902544</v>
      </c>
      <c r="AN79" s="18">
        <v>7.1902577489357613</v>
      </c>
      <c r="AO79" s="18">
        <v>93.960675515249974</v>
      </c>
      <c r="AP79" s="18">
        <v>97.407710574856637</v>
      </c>
      <c r="AQ79" s="18">
        <v>99.527395688659738</v>
      </c>
      <c r="AR79" s="14">
        <v>291.53356236008921</v>
      </c>
      <c r="AS79" s="18">
        <v>10.141732655011534</v>
      </c>
      <c r="AT79" s="18">
        <v>7.3452653919778115</v>
      </c>
      <c r="AU79" s="18">
        <v>80.821006638143913</v>
      </c>
      <c r="AV79" s="18">
        <v>100.93368441021715</v>
      </c>
      <c r="AW79" s="18">
        <v>92.291873264738854</v>
      </c>
      <c r="AX79" s="14">
        <v>433.76104709235761</v>
      </c>
      <c r="AY79" s="18">
        <v>12.266280543801319</v>
      </c>
      <c r="AZ79" s="18">
        <v>10.044707943396864</v>
      </c>
      <c r="BA79" s="18">
        <v>109.12561694527969</v>
      </c>
      <c r="BB79" s="18">
        <v>113.32946759145156</v>
      </c>
      <c r="BC79" s="18">
        <v>188.99497406842818</v>
      </c>
    </row>
    <row r="80" spans="1:55" ht="12.75" customHeight="1">
      <c r="A80" s="17" t="s">
        <v>79</v>
      </c>
      <c r="B80" s="18">
        <f t="shared" si="21"/>
        <v>4470</v>
      </c>
      <c r="C80" s="18">
        <v>227</v>
      </c>
      <c r="D80" s="18">
        <v>125</v>
      </c>
      <c r="E80" s="18">
        <v>2012</v>
      </c>
      <c r="F80" s="18">
        <v>1312</v>
      </c>
      <c r="G80" s="18">
        <v>794</v>
      </c>
      <c r="H80" s="18">
        <f t="shared" si="22"/>
        <v>5697</v>
      </c>
      <c r="I80" s="18">
        <v>176</v>
      </c>
      <c r="J80" s="18">
        <v>291</v>
      </c>
      <c r="K80" s="18">
        <v>2808</v>
      </c>
      <c r="L80" s="18">
        <v>1632</v>
      </c>
      <c r="M80" s="18">
        <v>790</v>
      </c>
      <c r="N80" s="18">
        <v>4749</v>
      </c>
      <c r="O80" s="18">
        <v>109</v>
      </c>
      <c r="P80" s="18">
        <v>203</v>
      </c>
      <c r="Q80" s="18">
        <v>2229</v>
      </c>
      <c r="R80" s="18">
        <v>1529</v>
      </c>
      <c r="S80" s="18">
        <v>679</v>
      </c>
      <c r="T80" s="18">
        <v>2569</v>
      </c>
      <c r="U80" s="18">
        <v>88</v>
      </c>
      <c r="V80" s="18">
        <v>156</v>
      </c>
      <c r="W80" s="18">
        <v>1260</v>
      </c>
      <c r="X80" s="18">
        <v>562</v>
      </c>
      <c r="Y80" s="18">
        <v>503</v>
      </c>
      <c r="Z80" s="15">
        <f t="shared" si="19"/>
        <v>6234</v>
      </c>
      <c r="AA80" s="19">
        <v>303</v>
      </c>
      <c r="AB80" s="19">
        <v>327</v>
      </c>
      <c r="AC80" s="19">
        <v>2852</v>
      </c>
      <c r="AD80" s="19">
        <v>1925</v>
      </c>
      <c r="AE80" s="19">
        <v>827</v>
      </c>
      <c r="AF80" s="14">
        <f t="shared" si="20"/>
        <v>9832</v>
      </c>
      <c r="AG80" s="18">
        <v>437</v>
      </c>
      <c r="AH80" s="18">
        <v>341</v>
      </c>
      <c r="AI80" s="18">
        <v>4640</v>
      </c>
      <c r="AJ80" s="18">
        <v>3122</v>
      </c>
      <c r="AK80" s="18">
        <v>1292</v>
      </c>
      <c r="AL80" s="14">
        <v>9369.3257790218322</v>
      </c>
      <c r="AM80" s="18">
        <v>393.94519149203228</v>
      </c>
      <c r="AN80" s="18">
        <v>421.22272159885887</v>
      </c>
      <c r="AO80" s="18">
        <v>4072.8979943372092</v>
      </c>
      <c r="AP80" s="18">
        <v>2994.6514737760813</v>
      </c>
      <c r="AQ80" s="18">
        <v>1486.6083978176507</v>
      </c>
      <c r="AR80" s="14">
        <v>9210.921040846084</v>
      </c>
      <c r="AS80" s="18">
        <v>382.6642053302744</v>
      </c>
      <c r="AT80" s="18">
        <v>289.23980483148085</v>
      </c>
      <c r="AU80" s="18">
        <v>4053.2484035266398</v>
      </c>
      <c r="AV80" s="18">
        <v>3058.2176724889978</v>
      </c>
      <c r="AW80" s="18">
        <v>1427.5509546686931</v>
      </c>
      <c r="AX80" s="14">
        <v>8850.4540573748673</v>
      </c>
      <c r="AY80" s="18">
        <v>285.35631011658637</v>
      </c>
      <c r="AZ80" s="18">
        <v>278.21771271657121</v>
      </c>
      <c r="BA80" s="18">
        <v>3536.0833472112427</v>
      </c>
      <c r="BB80" s="18">
        <v>3105.5959555337831</v>
      </c>
      <c r="BC80" s="18">
        <v>1645.2007317966854</v>
      </c>
    </row>
    <row r="81" spans="1:153" s="13" customFormat="1" ht="12.75" customHeight="1">
      <c r="A81" s="10" t="s">
        <v>80</v>
      </c>
      <c r="B81" s="14">
        <f t="shared" ref="B81:G81" si="23">SUM(B82:B83)</f>
        <v>3600</v>
      </c>
      <c r="C81" s="14">
        <f t="shared" si="23"/>
        <v>215</v>
      </c>
      <c r="D81" s="14">
        <f t="shared" si="23"/>
        <v>212</v>
      </c>
      <c r="E81" s="14">
        <f t="shared" si="23"/>
        <v>1216</v>
      </c>
      <c r="F81" s="14">
        <f t="shared" si="23"/>
        <v>901</v>
      </c>
      <c r="G81" s="14">
        <f t="shared" si="23"/>
        <v>1056</v>
      </c>
      <c r="H81" s="14">
        <f t="shared" ref="H81:M81" si="24">+H82+H83</f>
        <v>3134</v>
      </c>
      <c r="I81" s="14">
        <f t="shared" si="24"/>
        <v>88</v>
      </c>
      <c r="J81" s="14">
        <f t="shared" si="24"/>
        <v>226</v>
      </c>
      <c r="K81" s="14">
        <f t="shared" si="24"/>
        <v>950</v>
      </c>
      <c r="L81" s="14">
        <f t="shared" si="24"/>
        <v>782</v>
      </c>
      <c r="M81" s="14">
        <f t="shared" si="24"/>
        <v>1088</v>
      </c>
      <c r="N81" s="14">
        <v>3315</v>
      </c>
      <c r="O81" s="14">
        <v>94</v>
      </c>
      <c r="P81" s="14">
        <v>286</v>
      </c>
      <c r="Q81" s="14">
        <v>1215</v>
      </c>
      <c r="R81" s="14">
        <v>875</v>
      </c>
      <c r="S81" s="14">
        <v>845</v>
      </c>
      <c r="T81" s="14">
        <v>1097</v>
      </c>
      <c r="U81" s="14">
        <v>53</v>
      </c>
      <c r="V81" s="14">
        <v>97</v>
      </c>
      <c r="W81" s="14">
        <v>364</v>
      </c>
      <c r="X81" s="14">
        <v>276</v>
      </c>
      <c r="Y81" s="14">
        <v>307</v>
      </c>
      <c r="Z81" s="15">
        <f t="shared" si="19"/>
        <v>1650</v>
      </c>
      <c r="AA81" s="15">
        <v>126</v>
      </c>
      <c r="AB81" s="15">
        <v>111</v>
      </c>
      <c r="AC81" s="15">
        <v>529</v>
      </c>
      <c r="AD81" s="15">
        <v>453</v>
      </c>
      <c r="AE81" s="15">
        <v>431</v>
      </c>
      <c r="AF81" s="14">
        <v>4422</v>
      </c>
      <c r="AG81" s="14">
        <v>355</v>
      </c>
      <c r="AH81" s="14">
        <v>229</v>
      </c>
      <c r="AI81" s="14">
        <v>1411</v>
      </c>
      <c r="AJ81" s="14">
        <v>1337</v>
      </c>
      <c r="AK81" s="14">
        <v>1090</v>
      </c>
      <c r="AL81" s="14">
        <v>5864.0590677418804</v>
      </c>
      <c r="AM81" s="14">
        <v>306.70259783295143</v>
      </c>
      <c r="AN81" s="14">
        <v>233.19391001636711</v>
      </c>
      <c r="AO81" s="14">
        <v>1916.6564784145294</v>
      </c>
      <c r="AP81" s="14">
        <v>1871.9139194265783</v>
      </c>
      <c r="AQ81" s="14">
        <v>1535.5921620514534</v>
      </c>
      <c r="AR81" s="14">
        <v>6547.3643131901317</v>
      </c>
      <c r="AS81" s="14">
        <v>432.09205994304574</v>
      </c>
      <c r="AT81" s="14">
        <v>429.849154610352</v>
      </c>
      <c r="AU81" s="14">
        <v>1932.5083401590309</v>
      </c>
      <c r="AV81" s="14">
        <v>2024.4918264943149</v>
      </c>
      <c r="AW81" s="14">
        <v>1728.4229319833887</v>
      </c>
      <c r="AX81" s="14">
        <v>6771.2196552456817</v>
      </c>
      <c r="AY81" s="14">
        <v>391.81810579639887</v>
      </c>
      <c r="AZ81" s="14">
        <v>343.23848220347003</v>
      </c>
      <c r="BA81" s="14">
        <v>1987.697690923947</v>
      </c>
      <c r="BB81" s="14">
        <v>2177.0862032061814</v>
      </c>
      <c r="BC81" s="14">
        <v>1871.3791731156844</v>
      </c>
    </row>
    <row r="82" spans="1:153" ht="12.75" customHeight="1">
      <c r="A82" s="17" t="s">
        <v>81</v>
      </c>
      <c r="B82" s="18">
        <f>SUM(C82:G82)</f>
        <v>2327</v>
      </c>
      <c r="C82" s="18">
        <v>92</v>
      </c>
      <c r="D82" s="18">
        <v>125</v>
      </c>
      <c r="E82" s="18">
        <v>699</v>
      </c>
      <c r="F82" s="18">
        <v>565</v>
      </c>
      <c r="G82" s="18">
        <v>846</v>
      </c>
      <c r="H82" s="18">
        <f>+I82+J82+K82+L82+M82</f>
        <v>1239</v>
      </c>
      <c r="I82" s="18">
        <v>28</v>
      </c>
      <c r="J82" s="18">
        <v>84</v>
      </c>
      <c r="K82" s="18">
        <v>306</v>
      </c>
      <c r="L82" s="18">
        <v>316</v>
      </c>
      <c r="M82" s="18">
        <v>505</v>
      </c>
      <c r="N82" s="18">
        <v>1695</v>
      </c>
      <c r="O82" s="18">
        <v>53</v>
      </c>
      <c r="P82" s="18">
        <v>109</v>
      </c>
      <c r="Q82" s="18">
        <v>606</v>
      </c>
      <c r="R82" s="18">
        <v>444</v>
      </c>
      <c r="S82" s="18">
        <v>483</v>
      </c>
      <c r="T82" s="18">
        <v>572</v>
      </c>
      <c r="U82" s="18">
        <v>9</v>
      </c>
      <c r="V82" s="18">
        <v>36</v>
      </c>
      <c r="W82" s="18">
        <v>191</v>
      </c>
      <c r="X82" s="18">
        <v>133</v>
      </c>
      <c r="Y82" s="18">
        <v>203</v>
      </c>
      <c r="Z82" s="15">
        <f t="shared" si="19"/>
        <v>343</v>
      </c>
      <c r="AA82" s="19">
        <v>27</v>
      </c>
      <c r="AB82" s="19">
        <v>27</v>
      </c>
      <c r="AC82" s="19">
        <v>116</v>
      </c>
      <c r="AD82" s="19">
        <v>94</v>
      </c>
      <c r="AE82" s="19">
        <v>79</v>
      </c>
      <c r="AF82" s="14">
        <f t="shared" si="20"/>
        <v>1235</v>
      </c>
      <c r="AG82" s="18">
        <v>101</v>
      </c>
      <c r="AH82" s="18">
        <v>39</v>
      </c>
      <c r="AI82" s="18">
        <v>437</v>
      </c>
      <c r="AJ82" s="18">
        <v>353</v>
      </c>
      <c r="AK82" s="18">
        <v>305</v>
      </c>
      <c r="AL82" s="14">
        <v>1897.2506128619918</v>
      </c>
      <c r="AM82" s="18">
        <v>123.42041712195413</v>
      </c>
      <c r="AN82" s="18">
        <v>70.521850700509717</v>
      </c>
      <c r="AO82" s="18">
        <v>675.28282463172957</v>
      </c>
      <c r="AP82" s="18">
        <v>574.34338054543866</v>
      </c>
      <c r="AQ82" s="18">
        <v>453.68213986235963</v>
      </c>
      <c r="AR82" s="14">
        <v>2280.2754781360868</v>
      </c>
      <c r="AS82" s="18">
        <v>184.60383072335605</v>
      </c>
      <c r="AT82" s="18">
        <v>107.01324118234535</v>
      </c>
      <c r="AU82" s="18">
        <v>698.80093645283273</v>
      </c>
      <c r="AV82" s="18">
        <v>681.17270477559475</v>
      </c>
      <c r="AW82" s="18">
        <v>608.68476500195754</v>
      </c>
      <c r="AX82" s="14">
        <v>2448.3624253604435</v>
      </c>
      <c r="AY82" s="18">
        <v>182.21615423170437</v>
      </c>
      <c r="AZ82" s="18">
        <v>116.93355618156836</v>
      </c>
      <c r="BA82" s="18">
        <v>764.80656572393127</v>
      </c>
      <c r="BB82" s="18">
        <v>724.81112349148316</v>
      </c>
      <c r="BC82" s="18">
        <v>659.59502573175644</v>
      </c>
    </row>
    <row r="83" spans="1:153" ht="12.75" customHeight="1">
      <c r="A83" s="22" t="s">
        <v>82</v>
      </c>
      <c r="B83" s="23">
        <f>SUM(C83:G83)</f>
        <v>1273</v>
      </c>
      <c r="C83" s="23">
        <v>123</v>
      </c>
      <c r="D83" s="23">
        <v>87</v>
      </c>
      <c r="E83" s="23">
        <v>517</v>
      </c>
      <c r="F83" s="23">
        <v>336</v>
      </c>
      <c r="G83" s="23">
        <v>210</v>
      </c>
      <c r="H83" s="23">
        <f>+I83+J83+K83+L83+M83</f>
        <v>1895</v>
      </c>
      <c r="I83" s="23">
        <v>60</v>
      </c>
      <c r="J83" s="23">
        <v>142</v>
      </c>
      <c r="K83" s="23">
        <v>644</v>
      </c>
      <c r="L83" s="23">
        <v>466</v>
      </c>
      <c r="M83" s="23">
        <v>583</v>
      </c>
      <c r="N83" s="23">
        <v>1620</v>
      </c>
      <c r="O83" s="23">
        <v>41</v>
      </c>
      <c r="P83" s="23">
        <v>177</v>
      </c>
      <c r="Q83" s="23">
        <v>609</v>
      </c>
      <c r="R83" s="23">
        <v>431</v>
      </c>
      <c r="S83" s="23">
        <v>362</v>
      </c>
      <c r="T83" s="23">
        <v>525</v>
      </c>
      <c r="U83" s="23">
        <v>44</v>
      </c>
      <c r="V83" s="23">
        <v>61</v>
      </c>
      <c r="W83" s="23">
        <v>173</v>
      </c>
      <c r="X83" s="23">
        <v>143</v>
      </c>
      <c r="Y83" s="23">
        <v>104</v>
      </c>
      <c r="Z83" s="24">
        <f t="shared" si="19"/>
        <v>1307</v>
      </c>
      <c r="AA83" s="25">
        <v>99</v>
      </c>
      <c r="AB83" s="25">
        <v>84</v>
      </c>
      <c r="AC83" s="25">
        <v>413</v>
      </c>
      <c r="AD83" s="25">
        <v>359</v>
      </c>
      <c r="AE83" s="25">
        <v>352</v>
      </c>
      <c r="AF83" s="26">
        <f t="shared" si="20"/>
        <v>3187</v>
      </c>
      <c r="AG83" s="23">
        <v>254</v>
      </c>
      <c r="AH83" s="23">
        <v>190</v>
      </c>
      <c r="AI83" s="23">
        <v>974</v>
      </c>
      <c r="AJ83" s="23">
        <v>984</v>
      </c>
      <c r="AK83" s="23">
        <v>785</v>
      </c>
      <c r="AL83" s="26">
        <v>3966.8084548798879</v>
      </c>
      <c r="AM83" s="23">
        <v>183.28218071099732</v>
      </c>
      <c r="AN83" s="23">
        <v>162.67205931585744</v>
      </c>
      <c r="AO83" s="23">
        <v>1241.3736537827997</v>
      </c>
      <c r="AP83" s="23">
        <v>1297.5705388811396</v>
      </c>
      <c r="AQ83" s="23">
        <v>1081.9100221890935</v>
      </c>
      <c r="AR83" s="26">
        <v>4267.0888350540454</v>
      </c>
      <c r="AS83" s="23">
        <v>247.48822921968971</v>
      </c>
      <c r="AT83" s="23">
        <v>322.83591342800668</v>
      </c>
      <c r="AU83" s="23">
        <v>1233.7074037061982</v>
      </c>
      <c r="AV83" s="23">
        <v>1343.3191217187202</v>
      </c>
      <c r="AW83" s="23">
        <v>1119.7381669814308</v>
      </c>
      <c r="AX83" s="26">
        <v>4322.8572298852378</v>
      </c>
      <c r="AY83" s="23">
        <v>209.6019515646945</v>
      </c>
      <c r="AZ83" s="23">
        <v>226.30492602190174</v>
      </c>
      <c r="BA83" s="23">
        <v>1222.8911252000155</v>
      </c>
      <c r="BB83" s="23">
        <v>1452.2750797146987</v>
      </c>
      <c r="BC83" s="23">
        <v>1211.784147383928</v>
      </c>
    </row>
    <row r="84" spans="1:153" ht="4.5" customHeight="1">
      <c r="Z84" s="28"/>
      <c r="AA84" s="28"/>
      <c r="AB84" s="28"/>
      <c r="AC84" s="28"/>
      <c r="AD84" s="28"/>
      <c r="AE84" s="28"/>
    </row>
    <row r="85" spans="1:153" ht="13.2">
      <c r="A85" s="29" t="s">
        <v>83</v>
      </c>
      <c r="Z85" s="28"/>
      <c r="AA85" s="28"/>
      <c r="AB85" s="28"/>
      <c r="AC85" s="28"/>
      <c r="AD85" s="28"/>
      <c r="AE85" s="28"/>
    </row>
    <row r="86" spans="1:153" ht="13.2">
      <c r="A86" s="30" t="s">
        <v>84</v>
      </c>
      <c r="Z86" s="28"/>
      <c r="AA86" s="28"/>
      <c r="AB86" s="28"/>
      <c r="AC86" s="28"/>
      <c r="AD86" s="28"/>
      <c r="AE86" s="28"/>
    </row>
    <row r="87" spans="1:153" ht="12.75" customHeight="1">
      <c r="A87" s="29" t="s">
        <v>85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</row>
    <row r="96" spans="1:153">
      <c r="N96" s="32"/>
      <c r="O96" s="33"/>
      <c r="P96" s="33"/>
      <c r="Q96" s="33"/>
      <c r="R96" s="33"/>
      <c r="S96" s="33"/>
      <c r="T96" s="32"/>
      <c r="U96" s="33"/>
      <c r="V96" s="33"/>
      <c r="W96" s="33"/>
      <c r="X96" s="33"/>
      <c r="Y96" s="33"/>
      <c r="Z96" s="32"/>
      <c r="AA96" s="33"/>
      <c r="AB96" s="33"/>
      <c r="AC96" s="33"/>
      <c r="AD96" s="33"/>
      <c r="AE96" s="33"/>
      <c r="AF96" s="32"/>
      <c r="AG96" s="33"/>
      <c r="AH96" s="33"/>
      <c r="AI96" s="33"/>
      <c r="AJ96" s="33"/>
      <c r="AK96" s="33"/>
      <c r="AL96" s="32"/>
      <c r="AM96" s="33"/>
      <c r="AN96" s="33"/>
      <c r="AO96" s="33"/>
      <c r="AP96" s="33"/>
      <c r="AQ96" s="33"/>
      <c r="AR96" s="32"/>
      <c r="AS96" s="33"/>
      <c r="AT96" s="33"/>
      <c r="AU96" s="33"/>
      <c r="AV96" s="33"/>
      <c r="AW96" s="33"/>
      <c r="AX96" s="32"/>
      <c r="AY96" s="33"/>
      <c r="AZ96" s="33"/>
      <c r="BA96" s="33"/>
      <c r="BB96" s="33"/>
      <c r="BC96" s="33"/>
    </row>
    <row r="124" spans="14:55">
      <c r="N124" s="32"/>
      <c r="O124" s="33" t="s">
        <v>86</v>
      </c>
      <c r="P124" s="33"/>
      <c r="Q124" s="33"/>
      <c r="R124" s="33"/>
      <c r="S124" s="33"/>
      <c r="T124" s="32"/>
      <c r="U124" s="33" t="s">
        <v>86</v>
      </c>
      <c r="V124" s="33"/>
      <c r="W124" s="33"/>
      <c r="X124" s="33"/>
      <c r="Y124" s="33"/>
      <c r="Z124" s="32"/>
      <c r="AA124" s="33" t="s">
        <v>86</v>
      </c>
      <c r="AB124" s="33"/>
      <c r="AC124" s="33"/>
      <c r="AD124" s="33"/>
      <c r="AE124" s="33"/>
      <c r="AF124" s="32"/>
      <c r="AG124" s="33" t="s">
        <v>86</v>
      </c>
      <c r="AH124" s="33"/>
      <c r="AI124" s="33"/>
      <c r="AJ124" s="33"/>
      <c r="AK124" s="33"/>
      <c r="AL124" s="32"/>
      <c r="AM124" s="33" t="s">
        <v>86</v>
      </c>
      <c r="AN124" s="33"/>
      <c r="AO124" s="33"/>
      <c r="AP124" s="33"/>
      <c r="AQ124" s="33"/>
      <c r="AR124" s="32"/>
      <c r="AS124" s="33" t="s">
        <v>86</v>
      </c>
      <c r="AT124" s="33"/>
      <c r="AU124" s="33"/>
      <c r="AV124" s="33"/>
      <c r="AW124" s="33"/>
      <c r="AX124" s="32"/>
      <c r="AY124" s="33" t="s">
        <v>86</v>
      </c>
      <c r="AZ124" s="33"/>
      <c r="BA124" s="33"/>
      <c r="BB124" s="33"/>
      <c r="BC124" s="33"/>
    </row>
  </sheetData>
  <mergeCells count="10">
    <mergeCell ref="A4:A5"/>
    <mergeCell ref="B4:G4"/>
    <mergeCell ref="H4:M4"/>
    <mergeCell ref="N4:S4"/>
    <mergeCell ref="T4:Y4"/>
    <mergeCell ref="AX4:BC4"/>
    <mergeCell ref="AR4:AW4"/>
    <mergeCell ref="AL4:AQ4"/>
    <mergeCell ref="Z4:AE4"/>
    <mergeCell ref="AF4:AK4"/>
  </mergeCells>
  <pageMargins left="0.7" right="0.7" top="0.75" bottom="0.75" header="0.3" footer="0.3"/>
  <pageSetup orientation="portrait" r:id="rId1"/>
  <ignoredErrors>
    <ignoredError sqref="B10" formula="1"/>
    <ignoredError sqref="B37 AF8:AF9 AF12:AF31 AF32:AF33 AF34:AF35 AF36:AF4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3.9-07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</cp:lastModifiedBy>
  <dcterms:created xsi:type="dcterms:W3CDTF">2023-07-04T19:12:44Z</dcterms:created>
  <dcterms:modified xsi:type="dcterms:W3CDTF">2026-03-20T16:46:28Z</dcterms:modified>
</cp:coreProperties>
</file>