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-105" yWindow="0" windowWidth="13980" windowHeight="14775" firstSheet="4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'2015'!$A$1:$L$47</definedName>
    <definedName name="_xlnm.Print_Area" localSheetId="1">'2016'!$A$1:$L$44</definedName>
    <definedName name="_xlnm.Print_Area" localSheetId="2">'2017'!$A$1:$L$39</definedName>
    <definedName name="_xlnm.Print_Area" localSheetId="3">'2018'!$A$1:$L$10</definedName>
    <definedName name="_xlnm.Print_Area" localSheetId="4">'2019'!$A$1:$L$7</definedName>
    <definedName name="_xlnm.Print_Area" localSheetId="5">'2020'!$A$1:$S$5</definedName>
    <definedName name="_xlnm.Print_Area" localSheetId="6">'2021'!$A$3:$N$7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5">'[5]333.10'!#REF!</definedName>
    <definedName name="nb" localSheetId="6">'[10]333.10'!#REF!</definedName>
    <definedName name="nb">'[10]333.10'!#REF!</definedName>
    <definedName name="nb_10" localSheetId="6">'[10]333.10'!#REF!</definedName>
    <definedName name="nb_10">'[10]333.10'!#REF!</definedName>
    <definedName name="nb_11" localSheetId="6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  <c r="C9" i="12"/>
  <c r="C10" i="12"/>
  <c r="C11" i="12"/>
  <c r="C12" i="12"/>
  <c r="C13" i="12"/>
  <c r="C14" i="12"/>
  <c r="C8" i="12"/>
  <c r="K7" i="12"/>
  <c r="J7" i="12" l="1"/>
  <c r="I7" i="12" l="1"/>
  <c r="H7" i="12" l="1"/>
  <c r="G7" i="12" l="1"/>
  <c r="F7" i="12" l="1"/>
  <c r="E7" i="12" l="1"/>
  <c r="D7" i="12"/>
  <c r="C6" i="11" l="1"/>
  <c r="O6" i="11"/>
  <c r="C8" i="11"/>
  <c r="C9" i="11"/>
  <c r="C10" i="11"/>
  <c r="C11" i="11"/>
  <c r="C12" i="11"/>
  <c r="C13" i="11"/>
  <c r="C7" i="11"/>
  <c r="N6" i="11" l="1"/>
  <c r="M6" i="11"/>
  <c r="L6" i="11" l="1"/>
  <c r="K6" i="11" l="1"/>
  <c r="J6" i="11" l="1"/>
  <c r="I6" i="11" l="1"/>
  <c r="H6" i="11" l="1"/>
  <c r="G6" i="11" l="1"/>
  <c r="F6" i="11" l="1"/>
  <c r="E6" i="11" l="1"/>
  <c r="D6" i="11" l="1"/>
  <c r="C7" i="10"/>
  <c r="C8" i="10"/>
  <c r="C10" i="10"/>
  <c r="C11" i="10"/>
  <c r="C12" i="10"/>
  <c r="C6" i="10"/>
  <c r="O5" i="10" l="1"/>
  <c r="N5" i="10" l="1"/>
  <c r="M5" i="10" l="1"/>
  <c r="L5" i="10" l="1"/>
  <c r="K5" i="10" l="1"/>
  <c r="C5" i="10" s="1"/>
  <c r="B18" i="7" l="1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B17" i="6"/>
  <c r="B16" i="6"/>
  <c r="B13" i="6"/>
  <c r="B12" i="6"/>
  <c r="B11" i="6"/>
  <c r="B10" i="6"/>
  <c r="B9" i="6"/>
  <c r="B8" i="6"/>
  <c r="B7" i="6"/>
  <c r="I6" i="6"/>
  <c r="H6" i="6"/>
  <c r="G6" i="6"/>
  <c r="F6" i="6"/>
  <c r="E6" i="6"/>
  <c r="D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O5" i="4"/>
  <c r="N5" i="4"/>
  <c r="M5" i="4"/>
  <c r="L5" i="4"/>
  <c r="K5" i="4"/>
  <c r="J5" i="4"/>
  <c r="I5" i="4"/>
  <c r="H5" i="4"/>
  <c r="G5" i="4"/>
  <c r="F5" i="4"/>
  <c r="E5" i="4"/>
  <c r="D5" i="4"/>
  <c r="C5" i="4"/>
  <c r="C11" i="3"/>
  <c r="C10" i="3"/>
  <c r="C12" i="3"/>
  <c r="C8" i="3"/>
  <c r="C6" i="3"/>
  <c r="C9" i="3"/>
  <c r="C7" i="3"/>
  <c r="O5" i="3"/>
  <c r="N5" i="3"/>
  <c r="M5" i="3"/>
  <c r="L5" i="3"/>
  <c r="K5" i="3"/>
  <c r="J5" i="3"/>
  <c r="I5" i="3"/>
  <c r="H5" i="3"/>
  <c r="G5" i="3"/>
  <c r="F5" i="3"/>
  <c r="E5" i="3"/>
  <c r="D5" i="3"/>
  <c r="B6" i="7" l="1"/>
  <c r="B6" i="6"/>
  <c r="B6" i="5"/>
  <c r="C5" i="3"/>
</calcChain>
</file>

<file path=xl/sharedStrings.xml><?xml version="1.0" encoding="utf-8"?>
<sst xmlns="http://schemas.openxmlformats.org/spreadsheetml/2006/main" count="335" uniqueCount="69">
  <si>
    <t>Aeropuertos internacionales</t>
  </si>
  <si>
    <t>Total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</si>
  <si>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</si>
  <si>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</si>
  <si>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</si>
  <si>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</si>
  <si>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</si>
  <si>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</si>
  <si>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</si>
  <si>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</si>
  <si>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</si>
  <si>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</si>
  <si>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</si>
  <si>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</si>
  <si>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</si>
  <si>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</si>
  <si>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</si>
  <si>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</si>
  <si>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</si>
  <si>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</si>
  <si>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</si>
  <si>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</si>
  <si>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>*Cifras  sujetas a rectificación</t>
  </si>
  <si>
    <t>Nota: Excluye pasajeros menores de 2 años de edad</t>
  </si>
  <si>
    <t xml:space="preserve"> Fuente: Registros administrativos, Deparamento de Estadísticas, Instituto Dominicano de Aviación Civil (IDAC)</t>
  </si>
  <si>
    <t xml:space="preserve">    Mes</t>
  </si>
  <si>
    <t>*Cifras sujetas a rectifiacion</t>
  </si>
  <si>
    <t xml:space="preserve"> Fuente: Registros administrativos, Departamento de Estadísticas, Instituto Dominicano de Aviación Civil (IDAC)</t>
  </si>
  <si>
    <t>*Cifras sujetas a rectificacion</t>
  </si>
  <si>
    <t>Aeropuerto internacional</t>
  </si>
  <si>
    <t>Septiembrre</t>
  </si>
  <si>
    <t>*Cifras sujetas a recificacion</t>
  </si>
  <si>
    <t>Mes</t>
  </si>
  <si>
    <t>Nota: Excluye pasajeros menores de dos años de edad</t>
  </si>
  <si>
    <t>Mayo</t>
  </si>
  <si>
    <t>junio</t>
  </si>
  <si>
    <t>julio</t>
  </si>
  <si>
    <t xml:space="preserve"> Fuente: Registros administrativos, Depto. de Estadísticas, Instituto Dominicano de Aviación Civil ( IDAC)</t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</si>
  <si>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charters internacionales, por mes, según aeropuertos, 2015*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</si>
  <si>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charters internacionales, por mes, según aeropuertos, 2016*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</si>
  <si>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charters internacionales, por mes, según aeropuertos, 2017*</t>
    </r>
  </si>
  <si>
    <t>Provincia</t>
  </si>
  <si>
    <t xml:space="preserve"> La Altagracia</t>
  </si>
  <si>
    <t>Punta Cana</t>
  </si>
  <si>
    <t xml:space="preserve"> Puerto Plata</t>
  </si>
  <si>
    <t>General Gregorio Luperón</t>
  </si>
  <si>
    <t>Santiago</t>
  </si>
  <si>
    <t>Cibao</t>
  </si>
  <si>
    <t xml:space="preserve"> Santo Domingo</t>
  </si>
  <si>
    <t>Dr. Joaquín Balaguer, La Isabela</t>
  </si>
  <si>
    <t xml:space="preserve"> Samaná</t>
  </si>
  <si>
    <t>Presidente Juan Bosch, El Catey</t>
  </si>
  <si>
    <t>Santo Domingo</t>
  </si>
  <si>
    <t>Samaná</t>
  </si>
  <si>
    <t>La Altagracia</t>
  </si>
  <si>
    <t xml:space="preserve"> Santiago</t>
  </si>
  <si>
    <t>Puerto Plata</t>
  </si>
  <si>
    <t>*Cifras sujetas a rectificación</t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</si>
  <si>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internacionales, por mes, según aeropuertos, 2018*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</si>
  <si>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internacionales, por mes, según aeropuertos, 2019*</t>
    </r>
  </si>
  <si>
    <t>*Cifras sujetas a rectifiación</t>
  </si>
  <si>
    <t xml:space="preserve"> Fuente: Registros administrativos, Deparamento de Estadísticas, Instituto Dominicano de Aviación Civil (IDAC).</t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</si>
  <si>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internacionales, por mes, según aeropuertos y provincias 2020*</t>
    </r>
  </si>
  <si>
    <t xml:space="preserve"> Fuente: Registros administrativos, Departamento de Estadísticas, Instituto Dominicano de Aviación Civil (IDAC).</t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</si>
  <si>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internacionales, por mes, según aeropuertos y provincias 2021*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</si>
  <si>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internacionales, por mes, según aeropuertos y provincias 2022*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</si>
  <si>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 por mes, según aeropuertos y provincias 2023*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</si>
  <si>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 por mes, según aeropuertos y provincias 2024*</t>
    </r>
  </si>
  <si>
    <r>
      <rPr>
        <b/>
        <sz val="9"/>
        <rFont val="Roboto"/>
      </rPr>
      <t>Cuadro 7.11.2</t>
    </r>
    <r>
      <rPr>
        <sz val="9"/>
        <rFont val="Roboto"/>
      </rPr>
      <t xml:space="preserve"> REPÚBLICA DOMINICANA: Movimiento de pasajeros desembarcados en vuelos chárteres internacionales por mes, enero-agosto según aeropuertos y provincias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</si>
</sst>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\-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Franklin Gothic Book"/>
      <family val="2"/>
    </font>
    <font>
      <sz val="9"/>
      <name val="Roboto"/>
    </font>
    <font>
      <sz val="8"/>
      <name val="Franklin Gothic Demi"/>
      <family val="2"/>
    </font>
    <font>
      <sz val="9"/>
      <name val="Roboto regular"/>
    </font>
    <font>
      <sz val="7"/>
      <name val="Roboto regular"/>
    </font>
    <font>
      <sz val="7"/>
      <name val="Roboto"/>
    </font>
    <font>
      <sz val="9"/>
      <color theme="1"/>
      <name val="Roboto regular"/>
    </font>
    <font>
      <sz val="8"/>
      <name val="Roboto"/>
    </font>
    <font>
      <b/>
      <sz val="8"/>
      <name val="Roboto"/>
    </font>
    <font>
      <b/>
      <sz val="8"/>
      <name val="Franklin Gothic Book"/>
      <family val="2"/>
    </font>
    <font>
      <sz val="8"/>
      <color indexed="10"/>
      <name val="Roboto"/>
    </font>
    <font>
      <sz val="8"/>
      <color indexed="10"/>
      <name val="Franklin Gothic Book"/>
      <family val="2"/>
    </font>
    <font>
      <sz val="7"/>
      <name val="Franklin Gothic Book"/>
      <family val="2"/>
    </font>
    <font>
      <sz val="10"/>
      <name val="Roboto"/>
    </font>
    <font>
      <b/>
      <sz val="10"/>
      <name val="Roboto"/>
    </font>
    <font>
      <sz val="9"/>
      <name val="Franklin Gothic Book"/>
      <family val="2"/>
    </font>
    <font>
      <b/>
      <sz val="9"/>
      <name val="Franklin Gothic Book"/>
      <family val="2"/>
    </font>
    <font>
      <b/>
      <sz val="9"/>
      <name val="Roboto Black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/>
    <xf numFmtId="0" fontId="2" fillId="2" borderId="0" xfId="1" applyFont="1" applyFill="1"/>
    <xf numFmtId="0" fontId="3" fillId="2" borderId="0" xfId="2" applyFill="1"/>
    <xf numFmtId="0" fontId="4" fillId="2" borderId="0" xfId="1" applyFont="1" applyFill="1"/>
    <xf numFmtId="0" fontId="5" fillId="2" borderId="0" xfId="3" applyFont="1" applyFill="1" applyAlignment="1">
      <alignment horizontal="center"/>
    </xf>
    <xf numFmtId="0" fontId="4" fillId="2" borderId="0" xfId="2" applyFont="1" applyFill="1"/>
    <xf numFmtId="0" fontId="4" fillId="2" borderId="0" xfId="3" applyFont="1" applyFill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0" fontId="5" fillId="2" borderId="0" xfId="3" applyFont="1" applyFill="1" applyAlignment="1">
      <alignment vertical="top"/>
    </xf>
    <xf numFmtId="0" fontId="2" fillId="2" borderId="1" xfId="5" applyFont="1" applyFill="1" applyBorder="1" applyAlignment="1">
      <alignment horizontal="left" vertical="center"/>
    </xf>
    <xf numFmtId="3" fontId="2" fillId="2" borderId="0" xfId="6" applyNumberFormat="1" applyFont="1" applyFill="1" applyBorder="1" applyAlignment="1">
      <alignment horizontal="right" vertical="justify" indent="1" readingOrder="2"/>
    </xf>
    <xf numFmtId="3" fontId="2" fillId="2" borderId="0" xfId="6" applyNumberFormat="1" applyFont="1" applyFill="1" applyBorder="1" applyAlignment="1">
      <alignment horizontal="right" vertical="justify"/>
    </xf>
    <xf numFmtId="3" fontId="6" fillId="2" borderId="0" xfId="6" applyNumberFormat="1" applyFont="1" applyFill="1" applyBorder="1" applyAlignment="1">
      <alignment horizontal="right" vertical="justify"/>
    </xf>
    <xf numFmtId="3" fontId="4" fillId="2" borderId="0" xfId="6" applyNumberFormat="1" applyFont="1" applyFill="1" applyBorder="1" applyAlignment="1">
      <alignment horizontal="right" vertical="justify"/>
    </xf>
    <xf numFmtId="3" fontId="2" fillId="2" borderId="2" xfId="6" applyNumberFormat="1" applyFont="1" applyFill="1" applyBorder="1" applyAlignment="1">
      <alignment horizontal="right" vertical="justify"/>
    </xf>
    <xf numFmtId="3" fontId="6" fillId="2" borderId="2" xfId="6" applyNumberFormat="1" applyFont="1" applyFill="1" applyBorder="1" applyAlignment="1">
      <alignment horizontal="right" vertical="justify"/>
    </xf>
    <xf numFmtId="3" fontId="4" fillId="2" borderId="2" xfId="6" applyNumberFormat="1" applyFont="1" applyFill="1" applyBorder="1" applyAlignment="1">
      <alignment horizontal="right" vertical="justify"/>
    </xf>
    <xf numFmtId="0" fontId="7" fillId="3" borderId="0" xfId="8" applyFont="1" applyFill="1" applyAlignment="1">
      <alignment vertical="center"/>
    </xf>
    <xf numFmtId="0" fontId="8" fillId="2" borderId="0" xfId="9" applyFont="1" applyFill="1" applyAlignment="1">
      <alignment horizontal="left" vertical="center"/>
    </xf>
    <xf numFmtId="3" fontId="3" fillId="2" borderId="0" xfId="2" applyNumberFormat="1" applyFill="1"/>
    <xf numFmtId="49" fontId="8" fillId="2" borderId="0" xfId="4" applyNumberFormat="1" applyFont="1" applyFill="1" applyAlignment="1">
      <alignment vertical="center"/>
    </xf>
    <xf numFmtId="3" fontId="9" fillId="4" borderId="0" xfId="10" applyNumberFormat="1" applyFont="1" applyFill="1" applyBorder="1" applyAlignment="1" applyProtection="1">
      <alignment horizontal="right" vertical="justify"/>
    </xf>
    <xf numFmtId="3" fontId="2" fillId="2" borderId="0" xfId="11" applyNumberFormat="1" applyFont="1" applyFill="1" applyAlignment="1">
      <alignment horizontal="right" vertical="center"/>
    </xf>
    <xf numFmtId="49" fontId="2" fillId="2" borderId="1" xfId="4" applyNumberFormat="1" applyFont="1" applyFill="1" applyBorder="1" applyAlignment="1">
      <alignment vertical="center" wrapText="1"/>
    </xf>
    <xf numFmtId="0" fontId="2" fillId="2" borderId="1" xfId="5" applyFont="1" applyFill="1" applyBorder="1" applyAlignment="1">
      <alignment horizontal="center" vertical="center"/>
    </xf>
    <xf numFmtId="3" fontId="4" fillId="2" borderId="0" xfId="6" applyNumberFormat="1" applyFont="1" applyFill="1" applyBorder="1" applyAlignment="1">
      <alignment horizontal="right" vertical="center"/>
    </xf>
    <xf numFmtId="49" fontId="8" fillId="2" borderId="0" xfId="4" applyNumberFormat="1" applyFont="1" applyFill="1" applyBorder="1" applyAlignment="1">
      <alignment vertical="center"/>
    </xf>
    <xf numFmtId="49" fontId="4" fillId="2" borderId="0" xfId="4" applyNumberFormat="1" applyFont="1" applyFill="1" applyBorder="1" applyAlignment="1">
      <alignment horizontal="left" vertical="center" wrapText="1" indent="2"/>
    </xf>
    <xf numFmtId="0" fontId="10" fillId="2" borderId="0" xfId="2" applyFont="1" applyFill="1"/>
    <xf numFmtId="0" fontId="10" fillId="2" borderId="0" xfId="3" applyFont="1" applyFill="1" applyAlignment="1">
      <alignment horizontal="center"/>
    </xf>
    <xf numFmtId="0" fontId="2" fillId="2" borderId="0" xfId="2" applyFont="1" applyFill="1"/>
    <xf numFmtId="0" fontId="2" fillId="2" borderId="0" xfId="3" applyFont="1" applyFill="1" applyAlignment="1">
      <alignment horizontal="center" vertical="top"/>
    </xf>
    <xf numFmtId="0" fontId="10" fillId="2" borderId="0" xfId="3" applyFont="1" applyFill="1" applyAlignment="1">
      <alignment horizontal="center" vertical="top"/>
    </xf>
    <xf numFmtId="0" fontId="5" fillId="2" borderId="0" xfId="2" applyFont="1" applyFill="1"/>
    <xf numFmtId="0" fontId="2" fillId="2" borderId="0" xfId="5" applyFont="1" applyFill="1" applyAlignment="1">
      <alignment horizontal="left" vertical="center"/>
    </xf>
    <xf numFmtId="0" fontId="12" fillId="2" borderId="0" xfId="2" applyFont="1" applyFill="1"/>
    <xf numFmtId="0" fontId="4" fillId="2" borderId="0" xfId="5" applyFont="1" applyFill="1" applyAlignment="1">
      <alignment horizontal="left" vertical="center"/>
    </xf>
    <xf numFmtId="0" fontId="13" fillId="2" borderId="0" xfId="2" applyFont="1" applyFill="1"/>
    <xf numFmtId="0" fontId="14" fillId="2" borderId="0" xfId="2" applyFont="1" applyFill="1"/>
    <xf numFmtId="0" fontId="4" fillId="2" borderId="2" xfId="2" applyFont="1" applyFill="1" applyBorder="1"/>
    <xf numFmtId="3" fontId="4" fillId="2" borderId="2" xfId="6" applyNumberFormat="1" applyFont="1" applyFill="1" applyBorder="1" applyAlignment="1">
      <alignment horizontal="right" vertical="center"/>
    </xf>
    <xf numFmtId="0" fontId="15" fillId="2" borderId="0" xfId="2" applyFont="1" applyFill="1"/>
    <xf numFmtId="3" fontId="16" fillId="0" borderId="0" xfId="8" applyNumberFormat="1" applyFont="1"/>
    <xf numFmtId="0" fontId="16" fillId="0" borderId="0" xfId="8" applyFont="1"/>
    <xf numFmtId="49" fontId="8" fillId="2" borderId="0" xfId="4" applyNumberFormat="1" applyFont="1" applyFill="1" applyAlignment="1"/>
    <xf numFmtId="3" fontId="4" fillId="2" borderId="0" xfId="14" applyNumberFormat="1" applyFont="1" applyFill="1" applyBorder="1" applyAlignment="1">
      <alignment horizontal="right" vertical="center" indent="1"/>
    </xf>
    <xf numFmtId="3" fontId="4" fillId="2" borderId="0" xfId="6" applyNumberFormat="1" applyFont="1" applyFill="1" applyBorder="1" applyAlignment="1">
      <alignment horizontal="right" vertical="center" indent="1"/>
    </xf>
    <xf numFmtId="0" fontId="8" fillId="2" borderId="0" xfId="9" applyFont="1" applyFill="1" applyAlignment="1">
      <alignment horizontal="left"/>
    </xf>
    <xf numFmtId="3" fontId="4" fillId="2" borderId="0" xfId="14" applyNumberFormat="1" applyFont="1" applyFill="1" applyBorder="1" applyAlignment="1">
      <alignment horizontal="right" vertical="center"/>
    </xf>
    <xf numFmtId="3" fontId="17" fillId="2" borderId="0" xfId="16" applyNumberFormat="1" applyFont="1" applyFill="1"/>
    <xf numFmtId="3" fontId="18" fillId="2" borderId="0" xfId="6" applyNumberFormat="1" applyFont="1" applyFill="1" applyBorder="1" applyAlignment="1">
      <alignment horizontal="right" vertical="center" indent="1"/>
    </xf>
    <xf numFmtId="3" fontId="12" fillId="2" borderId="0" xfId="2" applyNumberFormat="1" applyFont="1" applyFill="1"/>
    <xf numFmtId="3" fontId="19" fillId="2" borderId="0" xfId="6" applyNumberFormat="1" applyFont="1" applyFill="1" applyBorder="1" applyAlignment="1">
      <alignment horizontal="right" vertical="center"/>
    </xf>
    <xf numFmtId="3" fontId="18" fillId="2" borderId="0" xfId="14" applyNumberFormat="1" applyFont="1" applyFill="1" applyBorder="1" applyAlignment="1">
      <alignment horizontal="right" vertical="center" indent="1"/>
    </xf>
    <xf numFmtId="3" fontId="16" fillId="2" borderId="0" xfId="16" applyNumberFormat="1" applyFont="1" applyFill="1"/>
    <xf numFmtId="3" fontId="11" fillId="2" borderId="0" xfId="2" applyNumberFormat="1" applyFont="1" applyFill="1"/>
    <xf numFmtId="3" fontId="18" fillId="2" borderId="0" xfId="14" applyNumberFormat="1" applyFont="1" applyFill="1" applyBorder="1" applyAlignment="1">
      <alignment horizontal="right" vertical="center"/>
    </xf>
    <xf numFmtId="3" fontId="18" fillId="2" borderId="0" xfId="6" applyNumberFormat="1" applyFont="1" applyFill="1" applyBorder="1" applyAlignment="1">
      <alignment horizontal="right" vertical="justify"/>
    </xf>
    <xf numFmtId="0" fontId="10" fillId="2" borderId="0" xfId="3" applyFont="1" applyFill="1" applyAlignment="1">
      <alignment vertical="top"/>
    </xf>
    <xf numFmtId="0" fontId="8" fillId="2" borderId="0" xfId="2" applyFont="1" applyFill="1"/>
    <xf numFmtId="3" fontId="16" fillId="3" borderId="0" xfId="8" applyNumberFormat="1" applyFont="1" applyFill="1"/>
    <xf numFmtId="3" fontId="2" fillId="2" borderId="2" xfId="11" applyNumberFormat="1" applyFont="1" applyFill="1" applyBorder="1" applyAlignment="1">
      <alignment horizontal="right" vertical="center"/>
    </xf>
    <xf numFmtId="3" fontId="4" fillId="2" borderId="2" xfId="14" applyNumberFormat="1" applyFont="1" applyFill="1" applyBorder="1" applyAlignment="1">
      <alignment horizontal="right" vertical="center"/>
    </xf>
    <xf numFmtId="3" fontId="16" fillId="2" borderId="0" xfId="8" applyNumberFormat="1" applyFont="1" applyFill="1"/>
    <xf numFmtId="0" fontId="8" fillId="4" borderId="0" xfId="17" applyFont="1" applyFill="1"/>
    <xf numFmtId="0" fontId="8" fillId="5" borderId="0" xfId="17" applyFont="1" applyFill="1"/>
    <xf numFmtId="3" fontId="1" fillId="2" borderId="0" xfId="8" applyNumberFormat="1" applyFill="1"/>
    <xf numFmtId="0" fontId="1" fillId="2" borderId="0" xfId="8" applyFill="1"/>
    <xf numFmtId="0" fontId="4" fillId="2" borderId="2" xfId="5" applyFont="1" applyFill="1" applyBorder="1" applyAlignment="1">
      <alignment horizontal="left" vertical="center"/>
    </xf>
    <xf numFmtId="0" fontId="16" fillId="2" borderId="0" xfId="8" applyFont="1" applyFill="1"/>
    <xf numFmtId="49" fontId="2" fillId="2" borderId="1" xfId="4" applyNumberFormat="1" applyFont="1" applyFill="1" applyBorder="1" applyAlignment="1">
      <alignment horizontal="left" vertical="center"/>
    </xf>
    <xf numFmtId="3" fontId="2" fillId="2" borderId="0" xfId="6" applyNumberFormat="1" applyFont="1" applyFill="1" applyBorder="1" applyAlignment="1">
      <alignment vertical="justify" readingOrder="2"/>
    </xf>
    <xf numFmtId="3" fontId="2" fillId="2" borderId="0" xfId="6" applyNumberFormat="1" applyFont="1" applyFill="1" applyBorder="1" applyAlignment="1">
      <alignment vertical="justify"/>
    </xf>
    <xf numFmtId="3" fontId="4" fillId="2" borderId="0" xfId="6" applyNumberFormat="1" applyFont="1" applyFill="1" applyBorder="1" applyAlignment="1">
      <alignment vertical="justify"/>
    </xf>
    <xf numFmtId="3" fontId="2" fillId="2" borderId="2" xfId="6" applyNumberFormat="1" applyFont="1" applyFill="1" applyBorder="1" applyAlignment="1">
      <alignment vertical="justify"/>
    </xf>
    <xf numFmtId="3" fontId="4" fillId="2" borderId="2" xfId="6" applyNumberFormat="1" applyFont="1" applyFill="1" applyBorder="1" applyAlignment="1">
      <alignment vertical="justify"/>
    </xf>
    <xf numFmtId="3" fontId="2" fillId="2" borderId="0" xfId="6" applyNumberFormat="1" applyFont="1" applyFill="1" applyBorder="1" applyAlignment="1">
      <alignment horizontal="right" vertical="justify" readingOrder="2"/>
    </xf>
    <xf numFmtId="49" fontId="2" fillId="2" borderId="1" xfId="14" applyNumberFormat="1" applyFont="1" applyFill="1" applyBorder="1" applyAlignment="1">
      <alignment vertical="center" wrapText="1"/>
    </xf>
    <xf numFmtId="3" fontId="2" fillId="3" borderId="0" xfId="6" applyNumberFormat="1" applyFont="1" applyFill="1" applyBorder="1" applyAlignment="1">
      <alignment horizontal="right" vertical="justify" readingOrder="2"/>
    </xf>
    <xf numFmtId="3" fontId="2" fillId="2" borderId="0" xfId="6" applyNumberFormat="1" applyFont="1" applyFill="1" applyBorder="1" applyAlignment="1">
      <alignment horizontal="right" vertical="center" readingOrder="2"/>
    </xf>
    <xf numFmtId="3" fontId="2" fillId="2" borderId="2" xfId="6" applyNumberFormat="1" applyFont="1" applyFill="1" applyBorder="1" applyAlignment="1">
      <alignment horizontal="right" vertical="center" readingOrder="2"/>
    </xf>
    <xf numFmtId="3" fontId="2" fillId="2" borderId="0" xfId="6" applyNumberFormat="1" applyFont="1" applyFill="1" applyBorder="1" applyAlignment="1">
      <alignment horizontal="right" vertical="center"/>
    </xf>
    <xf numFmtId="3" fontId="6" fillId="3" borderId="0" xfId="6" applyNumberFormat="1" applyFont="1" applyFill="1" applyBorder="1" applyAlignment="1">
      <alignment horizontal="right" vertical="justify"/>
    </xf>
    <xf numFmtId="49" fontId="2" fillId="2" borderId="0" xfId="4" applyNumberFormat="1" applyFont="1" applyFill="1" applyBorder="1" applyAlignment="1">
      <alignment vertical="center" wrapText="1"/>
    </xf>
    <xf numFmtId="49" fontId="6" fillId="2" borderId="0" xfId="7" applyNumberFormat="1" applyFont="1" applyFill="1" applyBorder="1" applyAlignment="1">
      <alignment vertical="center" wrapText="1"/>
    </xf>
    <xf numFmtId="49" fontId="6" fillId="2" borderId="2" xfId="7" applyNumberFormat="1" applyFont="1" applyFill="1" applyBorder="1" applyAlignment="1">
      <alignment vertical="center" wrapText="1"/>
    </xf>
    <xf numFmtId="0" fontId="20" fillId="2" borderId="1" xfId="5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49" fontId="2" fillId="2" borderId="0" xfId="4" applyNumberFormat="1" applyFont="1" applyFill="1" applyBorder="1" applyAlignment="1">
      <alignment horizontal="left" vertical="center" wrapText="1"/>
    </xf>
    <xf numFmtId="49" fontId="6" fillId="2" borderId="0" xfId="7" applyNumberFormat="1" applyFont="1" applyFill="1" applyBorder="1" applyAlignment="1">
      <alignment horizontal="left" vertical="center" wrapText="1"/>
    </xf>
    <xf numFmtId="49" fontId="6" fillId="2" borderId="2" xfId="7" applyNumberFormat="1" applyFont="1" applyFill="1" applyBorder="1" applyAlignment="1">
      <alignment horizontal="left" vertical="center" wrapText="1"/>
    </xf>
    <xf numFmtId="49" fontId="2" fillId="2" borderId="1" xfId="4" applyNumberFormat="1" applyFont="1" applyFill="1" applyBorder="1" applyAlignment="1">
      <alignment vertical="center"/>
    </xf>
    <xf numFmtId="49" fontId="2" fillId="2" borderId="1" xfId="4" applyNumberFormat="1" applyFont="1" applyFill="1" applyBorder="1" applyAlignment="1">
      <alignment horizontal="left" vertical="center" wrapText="1"/>
    </xf>
    <xf numFmtId="49" fontId="4" fillId="2" borderId="0" xfId="7" applyNumberFormat="1" applyFont="1" applyFill="1" applyBorder="1" applyAlignment="1">
      <alignment vertical="center" wrapText="1"/>
    </xf>
    <xf numFmtId="49" fontId="4" fillId="2" borderId="2" xfId="7" applyNumberFormat="1" applyFont="1" applyFill="1" applyBorder="1" applyAlignment="1">
      <alignment vertical="center" wrapText="1"/>
    </xf>
    <xf numFmtId="49" fontId="4" fillId="2" borderId="0" xfId="12" applyNumberFormat="1" applyFont="1" applyFill="1" applyBorder="1" applyAlignment="1">
      <alignment vertical="center" wrapText="1"/>
    </xf>
    <xf numFmtId="49" fontId="4" fillId="2" borderId="2" xfId="12" applyNumberFormat="1" applyFont="1" applyFill="1" applyBorder="1" applyAlignment="1">
      <alignment vertical="center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49" fontId="15" fillId="2" borderId="0" xfId="4" applyNumberFormat="1" applyFont="1" applyFill="1" applyAlignment="1"/>
    <xf numFmtId="49" fontId="2" fillId="2" borderId="1" xfId="4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49" fontId="2" fillId="2" borderId="3" xfId="4" applyNumberFormat="1" applyFont="1" applyFill="1" applyBorder="1" applyAlignment="1">
      <alignment horizontal="left" vertical="center" wrapText="1"/>
    </xf>
    <xf numFmtId="49" fontId="2" fillId="2" borderId="2" xfId="4" applyNumberFormat="1" applyFont="1" applyFill="1" applyBorder="1" applyAlignment="1">
      <alignment horizontal="left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49" fontId="8" fillId="2" borderId="0" xfId="4" applyNumberFormat="1" applyFont="1" applyFill="1" applyAlignment="1"/>
    <xf numFmtId="49" fontId="8" fillId="2" borderId="0" xfId="4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wrapText="1"/>
    </xf>
  </cellXfs>
  <cellStyles count="18">
    <cellStyle name="Comma 10 3 2 2" xfId="10"/>
    <cellStyle name="Comma 10 3 2 2 2" xfId="13"/>
    <cellStyle name="Comma 10 3 5" xfId="15"/>
    <cellStyle name="Millares 2 2" xfId="7"/>
    <cellStyle name="Millares 2 2 32" xfId="12"/>
    <cellStyle name="Millares 2 26" xfId="14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0 10 4" xfId="8"/>
    <cellStyle name="Normal 124" xfId="16"/>
    <cellStyle name="Normal 23 12" xfId="17"/>
    <cellStyle name="Normal_3.10.8 2" xfId="3"/>
    <cellStyle name="Normal_3.10.9_3.10-081 Movimiento de pasajeros embarcados en vuelos charters internacionales por aeropuerto, según mes, 2007-2008 2" xfId="1"/>
    <cellStyle name="Normal_3.10-070 Número de vuelos charter internacionales por aeropuerto, según mes, 2007-2008" xfId="9"/>
    <cellStyle name="Normal_3.10-081 Movimiento de pasajeros embarcados en vuelos charters internacionales por aeropuerto, según mes, 2007-2008" xfId="2"/>
    <cellStyle name="Normal_Hoja2" xfId="5"/>
    <cellStyle name="Normal_Hoja5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3</xdr:row>
      <xdr:rowOff>38100</xdr:rowOff>
    </xdr:from>
    <xdr:to>
      <xdr:col>8</xdr:col>
      <xdr:colOff>1014007</xdr:colOff>
      <xdr:row>4</xdr:row>
      <xdr:rowOff>158612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0450" y="542925"/>
          <a:ext cx="813982" cy="28243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542925</xdr:colOff>
      <xdr:row>1</xdr:row>
      <xdr:rowOff>371475</xdr:rowOff>
    </xdr:from>
    <xdr:ext cx="609600" cy="285750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0" y="533400"/>
          <a:ext cx="609600" cy="285750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2</xdr:row>
      <xdr:rowOff>38100</xdr:rowOff>
    </xdr:from>
    <xdr:ext cx="609600" cy="2857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0925" y="685800"/>
          <a:ext cx="609600" cy="2857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9</xdr:col>
      <xdr:colOff>671107</xdr:colOff>
      <xdr:row>2</xdr:row>
      <xdr:rowOff>63362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3900" y="0"/>
          <a:ext cx="813982" cy="39673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9525</xdr:rowOff>
    </xdr:from>
    <xdr:to>
      <xdr:col>9</xdr:col>
      <xdr:colOff>394882</xdr:colOff>
      <xdr:row>2</xdr:row>
      <xdr:rowOff>72887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39175" y="9525"/>
          <a:ext cx="813982" cy="39673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1</xdr:row>
      <xdr:rowOff>38100</xdr:rowOff>
    </xdr:from>
    <xdr:to>
      <xdr:col>9</xdr:col>
      <xdr:colOff>232957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5800" y="209550"/>
          <a:ext cx="652057" cy="2667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1</xdr:row>
      <xdr:rowOff>76200</xdr:rowOff>
    </xdr:from>
    <xdr:to>
      <xdr:col>9</xdr:col>
      <xdr:colOff>232957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247650"/>
          <a:ext cx="652057" cy="2476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565151</xdr:colOff>
      <xdr:row>1</xdr:row>
      <xdr:rowOff>104775</xdr:rowOff>
    </xdr:from>
    <xdr:to>
      <xdr:col>14</xdr:col>
      <xdr:colOff>542926</xdr:colOff>
      <xdr:row>2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7226" y="276225"/>
          <a:ext cx="615950" cy="32067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460374</xdr:colOff>
      <xdr:row>0</xdr:row>
      <xdr:rowOff>123825</xdr:rowOff>
    </xdr:from>
    <xdr:to>
      <xdr:col>14</xdr:col>
      <xdr:colOff>578199</xdr:colOff>
      <xdr:row>2</xdr:row>
      <xdr:rowOff>52325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23825"/>
          <a:ext cx="756000" cy="4714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590550</xdr:colOff>
      <xdr:row>1</xdr:row>
      <xdr:rowOff>209550</xdr:rowOff>
    </xdr:from>
    <xdr:to>
      <xdr:col>14</xdr:col>
      <xdr:colOff>523875</xdr:colOff>
      <xdr:row>2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67875" y="857250"/>
          <a:ext cx="571500" cy="2857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704850</xdr:colOff>
      <xdr:row>1</xdr:row>
      <xdr:rowOff>9525</xdr:rowOff>
    </xdr:from>
    <xdr:ext cx="609600" cy="285750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06075" y="171450"/>
          <a:ext cx="609600" cy="2857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4"/>
  <sheetViews>
    <sheetView zoomScaleNormal="100" workbookViewId="0">
      <selection activeCell="M16" sqref="M16"/>
    </sheetView>
  </sheetViews>
  <sheetFormatPr baseColWidth="10" defaultColWidth="10.28515625" defaultRowHeight="12.75"/>
  <cols>
    <col min="1" max="1" width="12.140625" style="2" customWidth="1"/>
    <col min="2" max="2" width="14.5703125" style="2" customWidth="1"/>
    <col min="3" max="3" width="14.85546875" style="2" customWidth="1"/>
    <col min="4" max="4" width="12.28515625" style="2" customWidth="1"/>
    <col min="5" max="5" width="15.5703125" style="2" customWidth="1"/>
    <col min="6" max="6" width="11.7109375" style="2" customWidth="1"/>
    <col min="7" max="7" width="15.42578125" style="2" customWidth="1"/>
    <col min="8" max="8" width="11.5703125" style="2" customWidth="1"/>
    <col min="9" max="9" width="16.42578125" style="2" customWidth="1"/>
    <col min="10" max="10" width="15.7109375" style="2" customWidth="1"/>
    <col min="11" max="16384" width="10.28515625" style="2"/>
  </cols>
  <sheetData>
    <row r="1" spans="1:15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8"/>
    </row>
    <row r="2" spans="1:15" ht="13.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28"/>
    </row>
    <row r="3" spans="1:15" s="3" customFormat="1" ht="22.5" customHeight="1">
      <c r="A3" s="109" t="s">
        <v>38</v>
      </c>
      <c r="B3" s="109"/>
      <c r="C3" s="109"/>
      <c r="D3" s="109"/>
      <c r="E3" s="109"/>
      <c r="F3" s="109"/>
      <c r="G3" s="109"/>
      <c r="H3" s="109"/>
      <c r="I3" s="109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29"/>
      <c r="L4" s="4"/>
      <c r="M4" s="4"/>
      <c r="N4" s="4"/>
      <c r="O4" s="4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29"/>
      <c r="L5" s="4"/>
      <c r="M5" s="4"/>
      <c r="N5" s="4"/>
      <c r="O5" s="4"/>
    </row>
    <row r="6" spans="1:15" ht="9.1999999999999993" customHeight="1">
      <c r="A6" s="5"/>
      <c r="B6" s="5"/>
      <c r="C6" s="5"/>
      <c r="D6" s="5"/>
      <c r="E6" s="5"/>
      <c r="F6" s="5"/>
      <c r="G6" s="5"/>
      <c r="H6" s="5"/>
      <c r="I6" s="5"/>
      <c r="J6" s="6"/>
      <c r="K6" s="32"/>
      <c r="L6" s="7"/>
      <c r="M6" s="7"/>
      <c r="N6" s="7"/>
      <c r="O6" s="8"/>
    </row>
    <row r="7" spans="1:15" s="33" customFormat="1" ht="13.5" customHeight="1">
      <c r="A7" s="105" t="s">
        <v>32</v>
      </c>
      <c r="B7" s="107" t="s">
        <v>1</v>
      </c>
      <c r="C7" s="103" t="s">
        <v>29</v>
      </c>
      <c r="D7" s="103"/>
      <c r="E7" s="103"/>
      <c r="F7" s="103"/>
      <c r="G7" s="103"/>
      <c r="H7" s="103"/>
      <c r="I7" s="103"/>
      <c r="J7" s="28"/>
    </row>
    <row r="8" spans="1:15" s="33" customFormat="1" ht="54" customHeight="1">
      <c r="A8" s="106"/>
      <c r="B8" s="108"/>
      <c r="C8" s="77" t="s">
        <v>15</v>
      </c>
      <c r="D8" s="77" t="s">
        <v>16</v>
      </c>
      <c r="E8" s="77" t="s">
        <v>17</v>
      </c>
      <c r="F8" s="77" t="s">
        <v>18</v>
      </c>
      <c r="G8" s="77" t="s">
        <v>19</v>
      </c>
      <c r="H8" s="77" t="s">
        <v>20</v>
      </c>
      <c r="I8" s="77" t="s">
        <v>21</v>
      </c>
      <c r="J8" s="28"/>
    </row>
    <row r="9" spans="1:15" s="35" customFormat="1" ht="12.75" customHeight="1">
      <c r="A9" s="34" t="s">
        <v>1</v>
      </c>
      <c r="B9" s="22">
        <v>627244</v>
      </c>
      <c r="C9" s="22">
        <v>111337</v>
      </c>
      <c r="D9" s="22">
        <v>60167</v>
      </c>
      <c r="E9" s="22">
        <v>432461</v>
      </c>
      <c r="F9" s="22">
        <v>14691</v>
      </c>
      <c r="G9" s="22">
        <v>3590</v>
      </c>
      <c r="H9" s="22">
        <v>4199</v>
      </c>
      <c r="I9" s="22">
        <v>799</v>
      </c>
    </row>
    <row r="10" spans="1:15" s="38" customFormat="1" ht="12.75" customHeight="1">
      <c r="A10" s="36" t="s">
        <v>2</v>
      </c>
      <c r="B10" s="22">
        <v>53544</v>
      </c>
      <c r="C10" s="48">
        <v>4814</v>
      </c>
      <c r="D10" s="48">
        <v>9563</v>
      </c>
      <c r="E10" s="48">
        <v>35714</v>
      </c>
      <c r="F10" s="48">
        <v>2469</v>
      </c>
      <c r="G10" s="48">
        <v>356</v>
      </c>
      <c r="H10" s="48">
        <v>628</v>
      </c>
      <c r="I10" s="48">
        <v>0</v>
      </c>
    </row>
    <row r="11" spans="1:15" s="38" customFormat="1" ht="12.75" customHeight="1">
      <c r="A11" s="36" t="s">
        <v>3</v>
      </c>
      <c r="B11" s="22">
        <v>53127</v>
      </c>
      <c r="C11" s="48">
        <v>4597</v>
      </c>
      <c r="D11" s="48">
        <v>9095</v>
      </c>
      <c r="E11" s="48">
        <v>36011</v>
      </c>
      <c r="F11" s="48">
        <v>2517</v>
      </c>
      <c r="G11" s="48">
        <v>173</v>
      </c>
      <c r="H11" s="48">
        <v>723</v>
      </c>
      <c r="I11" s="48">
        <v>11</v>
      </c>
    </row>
    <row r="12" spans="1:15" s="38" customFormat="1" ht="12.75" customHeight="1">
      <c r="A12" s="36" t="s">
        <v>4</v>
      </c>
      <c r="B12" s="22">
        <v>57564</v>
      </c>
      <c r="C12" s="48">
        <v>5641</v>
      </c>
      <c r="D12" s="48">
        <v>7579</v>
      </c>
      <c r="E12" s="48">
        <v>41423</v>
      </c>
      <c r="F12" s="48">
        <v>2060</v>
      </c>
      <c r="G12" s="48">
        <v>170</v>
      </c>
      <c r="H12" s="48">
        <v>687</v>
      </c>
      <c r="I12" s="48">
        <v>4</v>
      </c>
    </row>
    <row r="13" spans="1:15" s="38" customFormat="1" ht="12.75" customHeight="1">
      <c r="A13" s="36" t="s">
        <v>5</v>
      </c>
      <c r="B13" s="22">
        <v>42601</v>
      </c>
      <c r="C13" s="48">
        <v>5546</v>
      </c>
      <c r="D13" s="48">
        <v>5294</v>
      </c>
      <c r="E13" s="48">
        <v>30361</v>
      </c>
      <c r="F13" s="48">
        <v>608</v>
      </c>
      <c r="G13" s="48">
        <v>79</v>
      </c>
      <c r="H13" s="48">
        <v>707</v>
      </c>
      <c r="I13" s="48">
        <v>6</v>
      </c>
    </row>
    <row r="14" spans="1:15" s="38" customFormat="1" ht="12.75" customHeight="1">
      <c r="A14" s="36" t="s">
        <v>34</v>
      </c>
      <c r="B14" s="22">
        <v>36392</v>
      </c>
      <c r="C14" s="48">
        <v>4497</v>
      </c>
      <c r="D14" s="48">
        <v>3234</v>
      </c>
      <c r="E14" s="48">
        <v>27939</v>
      </c>
      <c r="F14" s="48">
        <v>90</v>
      </c>
      <c r="G14" s="48">
        <v>0</v>
      </c>
      <c r="H14" s="48">
        <v>628</v>
      </c>
      <c r="I14" s="48">
        <v>4</v>
      </c>
    </row>
    <row r="15" spans="1:15" s="38" customFormat="1" ht="12.75" customHeight="1">
      <c r="A15" s="36" t="s">
        <v>35</v>
      </c>
      <c r="B15" s="22">
        <v>60839</v>
      </c>
      <c r="C15" s="48">
        <v>3975</v>
      </c>
      <c r="D15" s="48">
        <v>3029</v>
      </c>
      <c r="E15" s="48">
        <v>51501</v>
      </c>
      <c r="F15" s="48">
        <v>1345</v>
      </c>
      <c r="G15" s="48">
        <v>778</v>
      </c>
      <c r="H15" s="48">
        <v>106</v>
      </c>
      <c r="I15" s="48">
        <v>105</v>
      </c>
    </row>
    <row r="16" spans="1:15" s="38" customFormat="1" ht="12.75" customHeight="1">
      <c r="A16" s="36" t="s">
        <v>36</v>
      </c>
      <c r="B16" s="22">
        <v>72538</v>
      </c>
      <c r="C16" s="48">
        <v>8601</v>
      </c>
      <c r="D16" s="48">
        <v>2994</v>
      </c>
      <c r="E16" s="48">
        <v>57463</v>
      </c>
      <c r="F16" s="48">
        <v>1963</v>
      </c>
      <c r="G16" s="48">
        <v>731</v>
      </c>
      <c r="H16" s="48">
        <v>152</v>
      </c>
      <c r="I16" s="48">
        <v>634</v>
      </c>
    </row>
    <row r="17" spans="1:11" s="38" customFormat="1" ht="12.75" customHeight="1">
      <c r="A17" s="36" t="s">
        <v>9</v>
      </c>
      <c r="B17" s="22">
        <v>48637</v>
      </c>
      <c r="C17" s="48">
        <v>12848</v>
      </c>
      <c r="D17" s="48">
        <v>3363</v>
      </c>
      <c r="E17" s="48">
        <v>30445</v>
      </c>
      <c r="F17" s="48">
        <v>879</v>
      </c>
      <c r="G17" s="48">
        <v>1008</v>
      </c>
      <c r="H17" s="48">
        <v>94</v>
      </c>
      <c r="I17" s="48">
        <v>0</v>
      </c>
    </row>
    <row r="18" spans="1:11" s="38" customFormat="1" ht="12.75" customHeight="1">
      <c r="A18" s="36" t="s">
        <v>10</v>
      </c>
      <c r="B18" s="22">
        <v>39051</v>
      </c>
      <c r="C18" s="48">
        <v>13158</v>
      </c>
      <c r="D18" s="48">
        <v>3268</v>
      </c>
      <c r="E18" s="48">
        <v>22335</v>
      </c>
      <c r="F18" s="48">
        <v>20</v>
      </c>
      <c r="G18" s="48">
        <v>203</v>
      </c>
      <c r="H18" s="48">
        <v>63</v>
      </c>
      <c r="I18" s="48">
        <v>4</v>
      </c>
    </row>
    <row r="19" spans="1:11" s="38" customFormat="1" ht="12.75" customHeight="1">
      <c r="A19" s="36" t="s">
        <v>11</v>
      </c>
      <c r="B19" s="22">
        <v>43229</v>
      </c>
      <c r="C19" s="48">
        <v>14709</v>
      </c>
      <c r="D19" s="48">
        <v>2729</v>
      </c>
      <c r="E19" s="48">
        <v>25564</v>
      </c>
      <c r="F19" s="48">
        <v>81</v>
      </c>
      <c r="G19" s="48">
        <v>0</v>
      </c>
      <c r="H19" s="48">
        <v>139</v>
      </c>
      <c r="I19" s="48">
        <v>7</v>
      </c>
    </row>
    <row r="20" spans="1:11" s="38" customFormat="1" ht="12.75" customHeight="1">
      <c r="A20" s="36" t="s">
        <v>12</v>
      </c>
      <c r="B20" s="22">
        <v>49538</v>
      </c>
      <c r="C20" s="48">
        <v>15287</v>
      </c>
      <c r="D20" s="48">
        <v>3606</v>
      </c>
      <c r="E20" s="48">
        <v>29624</v>
      </c>
      <c r="F20" s="48">
        <v>849</v>
      </c>
      <c r="G20" s="48">
        <v>2</v>
      </c>
      <c r="H20" s="48">
        <v>164</v>
      </c>
      <c r="I20" s="48">
        <v>6</v>
      </c>
    </row>
    <row r="21" spans="1:11" s="38" customFormat="1" ht="12.75" customHeight="1">
      <c r="A21" s="68" t="s">
        <v>13</v>
      </c>
      <c r="B21" s="61">
        <v>70184</v>
      </c>
      <c r="C21" s="62">
        <v>17664</v>
      </c>
      <c r="D21" s="62">
        <v>6413</v>
      </c>
      <c r="E21" s="62">
        <v>44081</v>
      </c>
      <c r="F21" s="62">
        <v>1810</v>
      </c>
      <c r="G21" s="62">
        <v>90</v>
      </c>
      <c r="H21" s="62">
        <v>108</v>
      </c>
      <c r="I21" s="62">
        <v>18</v>
      </c>
    </row>
    <row r="22" spans="1:11">
      <c r="A22" s="41" t="s">
        <v>28</v>
      </c>
      <c r="B22" s="51"/>
      <c r="C22" s="51"/>
      <c r="D22" s="51"/>
      <c r="E22" s="51"/>
      <c r="F22" s="51"/>
      <c r="G22" s="51"/>
      <c r="H22" s="51"/>
      <c r="I22" s="51"/>
    </row>
    <row r="23" spans="1:11" ht="12.75" customHeight="1">
      <c r="A23" s="47" t="s">
        <v>23</v>
      </c>
      <c r="B23" s="51"/>
      <c r="C23" s="47"/>
      <c r="D23" s="28"/>
      <c r="E23" s="28"/>
      <c r="F23" s="28"/>
      <c r="G23" s="28"/>
      <c r="H23" s="28"/>
      <c r="I23" s="28"/>
      <c r="J23" s="28"/>
      <c r="K23" s="28"/>
    </row>
    <row r="24" spans="1:11" ht="12.75" customHeight="1">
      <c r="A24" s="44" t="s">
        <v>37</v>
      </c>
      <c r="B24" s="51"/>
      <c r="C24" s="28"/>
      <c r="D24" s="28"/>
      <c r="E24" s="28"/>
      <c r="F24" s="44"/>
      <c r="G24" s="44"/>
      <c r="H24" s="44"/>
      <c r="I24" s="44"/>
      <c r="J24" s="44"/>
      <c r="K24" s="28"/>
    </row>
    <row r="25" spans="1:11">
      <c r="A25" s="28"/>
      <c r="B25" s="51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/>
      <c r="B26" s="51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3.5">
      <c r="A27" s="28"/>
      <c r="B27" s="51"/>
      <c r="C27" s="28"/>
      <c r="D27" s="63"/>
      <c r="E27" s="63"/>
      <c r="F27" s="63"/>
      <c r="G27" s="63"/>
      <c r="H27" s="63"/>
      <c r="I27" s="63"/>
      <c r="J27" s="28"/>
      <c r="K27" s="28"/>
    </row>
    <row r="28" spans="1:11">
      <c r="A28" s="28"/>
      <c r="B28" s="51"/>
      <c r="C28" s="28"/>
      <c r="D28" s="44"/>
      <c r="E28" s="44"/>
      <c r="F28" s="44"/>
      <c r="G28" s="44"/>
      <c r="H28" s="44"/>
      <c r="I28" s="28"/>
      <c r="J28" s="28"/>
      <c r="K28" s="28"/>
    </row>
    <row r="29" spans="1:11" ht="13.5">
      <c r="A29" s="28"/>
      <c r="B29" s="51"/>
      <c r="C29" s="28"/>
      <c r="D29" s="28"/>
      <c r="E29" s="28"/>
      <c r="F29" s="28"/>
      <c r="G29" s="63"/>
      <c r="H29" s="63"/>
      <c r="I29" s="63"/>
      <c r="J29" s="28"/>
      <c r="K29" s="28"/>
    </row>
    <row r="30" spans="1:11" ht="13.5">
      <c r="A30" s="28"/>
      <c r="B30" s="51"/>
      <c r="C30" s="28"/>
      <c r="D30" s="63"/>
      <c r="E30" s="63"/>
      <c r="F30" s="63"/>
      <c r="G30" s="63"/>
      <c r="H30" s="63"/>
      <c r="I30" s="69"/>
      <c r="J30" s="28"/>
      <c r="K30" s="28"/>
    </row>
    <row r="31" spans="1:11">
      <c r="B31" s="51"/>
    </row>
    <row r="32" spans="1:11" ht="13.5">
      <c r="B32" s="51"/>
      <c r="E32" s="66"/>
      <c r="F32" s="66"/>
      <c r="G32" s="66"/>
      <c r="H32" s="66"/>
      <c r="I32" s="66"/>
    </row>
    <row r="33" spans="2:15">
      <c r="B33" s="51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4" spans="2:15">
      <c r="B34" s="51"/>
    </row>
  </sheetData>
  <mergeCells count="6">
    <mergeCell ref="F33:O33"/>
    <mergeCell ref="C7:I7"/>
    <mergeCell ref="A1:J1"/>
    <mergeCell ref="A7:A8"/>
    <mergeCell ref="B7:B8"/>
    <mergeCell ref="A3:I3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6"/>
  <sheetViews>
    <sheetView workbookViewId="0">
      <selection activeCell="D33" sqref="D33"/>
    </sheetView>
  </sheetViews>
  <sheetFormatPr baseColWidth="10" defaultColWidth="10.28515625" defaultRowHeight="12.75"/>
  <cols>
    <col min="1" max="1" width="40.7109375" style="2" customWidth="1"/>
    <col min="2" max="2" width="14.5703125" style="2" customWidth="1"/>
    <col min="3" max="3" width="10.85546875" style="2" bestFit="1" customWidth="1"/>
    <col min="4" max="11" width="7.7109375" style="2" bestFit="1" customWidth="1"/>
    <col min="12" max="15" width="9.7109375" style="2" customWidth="1"/>
    <col min="16" max="16384" width="10.2851562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8.25" customHeight="1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9.1999999999999993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33" customHeight="1">
      <c r="A5" s="70" t="s">
        <v>0</v>
      </c>
      <c r="B5" s="70" t="s">
        <v>41</v>
      </c>
      <c r="C5" s="86" t="s">
        <v>1</v>
      </c>
      <c r="D5" s="86" t="s">
        <v>2</v>
      </c>
      <c r="E5" s="86" t="s">
        <v>3</v>
      </c>
      <c r="F5" s="86" t="s">
        <v>4</v>
      </c>
      <c r="G5" s="86" t="s">
        <v>5</v>
      </c>
      <c r="H5" s="86" t="s">
        <v>34</v>
      </c>
      <c r="I5" s="86" t="s">
        <v>7</v>
      </c>
      <c r="J5" s="86" t="s">
        <v>8</v>
      </c>
      <c r="K5" s="86" t="s">
        <v>9</v>
      </c>
      <c r="L5" s="86" t="s">
        <v>10</v>
      </c>
      <c r="M5" s="86" t="s">
        <v>11</v>
      </c>
      <c r="N5" s="86" t="s">
        <v>12</v>
      </c>
      <c r="O5" s="86" t="s">
        <v>13</v>
      </c>
    </row>
    <row r="6" spans="1:15" ht="12.75" customHeight="1">
      <c r="A6" s="83" t="s">
        <v>14</v>
      </c>
      <c r="B6" s="83"/>
      <c r="C6" s="76">
        <f>SUM(D6:O6)</f>
        <v>342787</v>
      </c>
      <c r="D6" s="76">
        <f t="shared" ref="D6:N6" si="0">SUM(D7:D13)</f>
        <v>28281</v>
      </c>
      <c r="E6" s="76">
        <f t="shared" si="0"/>
        <v>30656</v>
      </c>
      <c r="F6" s="76">
        <f t="shared" si="0"/>
        <v>31528</v>
      </c>
      <c r="G6" s="76">
        <f t="shared" si="0"/>
        <v>19098</v>
      </c>
      <c r="H6" s="76">
        <f t="shared" si="0"/>
        <v>24060</v>
      </c>
      <c r="I6" s="76">
        <f t="shared" si="0"/>
        <v>43463</v>
      </c>
      <c r="J6" s="76">
        <f t="shared" si="0"/>
        <v>46094</v>
      </c>
      <c r="K6" s="76">
        <f t="shared" si="0"/>
        <v>26712</v>
      </c>
      <c r="L6" s="76">
        <f t="shared" si="0"/>
        <v>18417</v>
      </c>
      <c r="M6" s="76">
        <f t="shared" si="0"/>
        <v>20526</v>
      </c>
      <c r="N6" s="76">
        <f t="shared" si="0"/>
        <v>24413</v>
      </c>
      <c r="O6" s="76">
        <f>SUM(O7:O13)</f>
        <v>29539</v>
      </c>
    </row>
    <row r="7" spans="1:15" ht="12.75" customHeight="1">
      <c r="A7" s="84" t="s">
        <v>43</v>
      </c>
      <c r="B7" s="89" t="s">
        <v>54</v>
      </c>
      <c r="C7" s="11">
        <f>SUM(D7:O7)</f>
        <v>304249</v>
      </c>
      <c r="D7" s="12">
        <v>23992</v>
      </c>
      <c r="E7" s="12">
        <v>25718</v>
      </c>
      <c r="F7" s="12">
        <v>27455</v>
      </c>
      <c r="G7" s="12">
        <v>16317</v>
      </c>
      <c r="H7" s="12">
        <v>22365</v>
      </c>
      <c r="I7" s="12">
        <v>41627</v>
      </c>
      <c r="J7" s="12">
        <v>42980</v>
      </c>
      <c r="K7" s="12">
        <v>24339</v>
      </c>
      <c r="L7" s="12">
        <v>16905</v>
      </c>
      <c r="M7" s="12">
        <v>18409</v>
      </c>
      <c r="N7" s="12">
        <v>21129</v>
      </c>
      <c r="O7" s="12">
        <v>23013</v>
      </c>
    </row>
    <row r="8" spans="1:15" ht="12.75" customHeight="1">
      <c r="A8" s="84" t="s">
        <v>45</v>
      </c>
      <c r="B8" s="89" t="s">
        <v>56</v>
      </c>
      <c r="C8" s="11">
        <f t="shared" ref="C8:C13" si="1">SUM(D8:O8)</f>
        <v>17720</v>
      </c>
      <c r="D8" s="12">
        <v>3050</v>
      </c>
      <c r="E8" s="12">
        <v>3533</v>
      </c>
      <c r="F8" s="12">
        <v>2092</v>
      </c>
      <c r="G8" s="12">
        <v>1157</v>
      </c>
      <c r="H8" s="12">
        <v>255</v>
      </c>
      <c r="I8" s="12">
        <v>28</v>
      </c>
      <c r="J8" s="12">
        <v>1119</v>
      </c>
      <c r="K8" s="12">
        <v>1239</v>
      </c>
      <c r="L8" s="12">
        <v>5</v>
      </c>
      <c r="M8" s="12">
        <v>251</v>
      </c>
      <c r="N8" s="12">
        <v>1938</v>
      </c>
      <c r="O8" s="12">
        <v>3053</v>
      </c>
    </row>
    <row r="9" spans="1:15" ht="12.75" customHeight="1">
      <c r="A9" s="84" t="s">
        <v>47</v>
      </c>
      <c r="B9" s="89" t="s">
        <v>46</v>
      </c>
      <c r="C9" s="11">
        <f t="shared" si="1"/>
        <v>8999</v>
      </c>
      <c r="D9" s="12">
        <v>673</v>
      </c>
      <c r="E9" s="12">
        <v>686</v>
      </c>
      <c r="F9" s="12">
        <v>1006</v>
      </c>
      <c r="G9" s="12">
        <v>857</v>
      </c>
      <c r="H9" s="12">
        <v>1133</v>
      </c>
      <c r="I9" s="12">
        <v>1044</v>
      </c>
      <c r="J9" s="12">
        <v>1138</v>
      </c>
      <c r="K9" s="12">
        <v>870</v>
      </c>
      <c r="L9" s="12">
        <v>667</v>
      </c>
      <c r="M9" s="12">
        <v>753</v>
      </c>
      <c r="N9" s="12">
        <v>53</v>
      </c>
      <c r="O9" s="12">
        <v>119</v>
      </c>
    </row>
    <row r="10" spans="1:15" ht="15" customHeight="1">
      <c r="A10" s="84" t="s">
        <v>15</v>
      </c>
      <c r="B10" s="89" t="s">
        <v>52</v>
      </c>
      <c r="C10" s="11">
        <f t="shared" si="1"/>
        <v>4603</v>
      </c>
      <c r="D10" s="12">
        <v>53</v>
      </c>
      <c r="E10" s="12">
        <v>290</v>
      </c>
      <c r="F10" s="12">
        <v>391</v>
      </c>
      <c r="G10" s="12">
        <v>58</v>
      </c>
      <c r="H10" s="12">
        <v>33</v>
      </c>
      <c r="I10" s="12">
        <v>79</v>
      </c>
      <c r="J10" s="12">
        <v>51</v>
      </c>
      <c r="K10" s="12">
        <v>31</v>
      </c>
      <c r="L10" s="12">
        <v>620</v>
      </c>
      <c r="M10" s="12">
        <v>939</v>
      </c>
      <c r="N10" s="12">
        <v>814</v>
      </c>
      <c r="O10" s="12">
        <v>1244</v>
      </c>
    </row>
    <row r="11" spans="1:15" ht="12.75" customHeight="1">
      <c r="A11" s="84" t="s">
        <v>18</v>
      </c>
      <c r="B11" s="89" t="s">
        <v>18</v>
      </c>
      <c r="C11" s="11">
        <f t="shared" si="1"/>
        <v>4606</v>
      </c>
      <c r="D11" s="12">
        <v>168</v>
      </c>
      <c r="E11" s="12">
        <v>208</v>
      </c>
      <c r="F11" s="12">
        <v>284</v>
      </c>
      <c r="G11" s="12">
        <v>483</v>
      </c>
      <c r="H11" s="12">
        <v>114</v>
      </c>
      <c r="I11" s="12">
        <v>522</v>
      </c>
      <c r="J11" s="12">
        <v>631</v>
      </c>
      <c r="K11" s="12">
        <v>43</v>
      </c>
      <c r="L11" s="12">
        <v>34</v>
      </c>
      <c r="M11" s="12">
        <v>45</v>
      </c>
      <c r="N11" s="12">
        <v>167</v>
      </c>
      <c r="O11" s="12">
        <v>1907</v>
      </c>
    </row>
    <row r="12" spans="1:15" ht="15" customHeight="1">
      <c r="A12" s="84" t="s">
        <v>49</v>
      </c>
      <c r="B12" s="89" t="s">
        <v>52</v>
      </c>
      <c r="C12" s="11">
        <f t="shared" si="1"/>
        <v>2334</v>
      </c>
      <c r="D12" s="12">
        <v>322</v>
      </c>
      <c r="E12" s="12">
        <v>202</v>
      </c>
      <c r="F12" s="12">
        <v>257</v>
      </c>
      <c r="G12" s="12">
        <v>202</v>
      </c>
      <c r="H12" s="12">
        <v>148</v>
      </c>
      <c r="I12" s="12">
        <v>131</v>
      </c>
      <c r="J12" s="12">
        <v>167</v>
      </c>
      <c r="K12" s="12">
        <v>183</v>
      </c>
      <c r="L12" s="12">
        <v>152</v>
      </c>
      <c r="M12" s="12">
        <v>122</v>
      </c>
      <c r="N12" s="12">
        <v>296</v>
      </c>
      <c r="O12" s="12">
        <v>152</v>
      </c>
    </row>
    <row r="13" spans="1:15" ht="12.75" customHeight="1">
      <c r="A13" s="85" t="s">
        <v>51</v>
      </c>
      <c r="B13" s="90" t="s">
        <v>53</v>
      </c>
      <c r="C13" s="14">
        <f t="shared" si="1"/>
        <v>276</v>
      </c>
      <c r="D13" s="15">
        <v>23</v>
      </c>
      <c r="E13" s="15">
        <v>19</v>
      </c>
      <c r="F13" s="15">
        <v>43</v>
      </c>
      <c r="G13" s="15">
        <v>24</v>
      </c>
      <c r="H13" s="15">
        <v>12</v>
      </c>
      <c r="I13" s="15">
        <v>32</v>
      </c>
      <c r="J13" s="15">
        <v>8</v>
      </c>
      <c r="K13" s="15">
        <v>7</v>
      </c>
      <c r="L13" s="15">
        <v>34</v>
      </c>
      <c r="M13" s="15">
        <v>7</v>
      </c>
      <c r="N13" s="15">
        <v>16</v>
      </c>
      <c r="O13" s="15">
        <v>51</v>
      </c>
    </row>
    <row r="14" spans="1:15">
      <c r="A14" s="17" t="s">
        <v>22</v>
      </c>
      <c r="B14" s="1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8" t="s">
        <v>23</v>
      </c>
      <c r="B15" s="18"/>
    </row>
    <row r="16" spans="1:15" ht="15.75" customHeight="1">
      <c r="A16" s="111" t="s">
        <v>24</v>
      </c>
      <c r="B16" s="111"/>
      <c r="C16" s="111"/>
      <c r="D16" s="111"/>
    </row>
    <row r="24" spans="4:4">
      <c r="D24" s="19"/>
    </row>
    <row r="27" spans="4:4">
      <c r="D27" s="76"/>
    </row>
    <row r="33" spans="3:15">
      <c r="C33" s="19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3:15"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3:15"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3:15"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3: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3: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40" spans="3:15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3:15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3:15"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3:15"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3:15"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3:15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3:15"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</sheetData>
  <sortState ref="A6:N13">
    <sortCondition descending="1" ref="C6:C13"/>
  </sortState>
  <mergeCells count="2">
    <mergeCell ref="A16:D16"/>
    <mergeCell ref="A2:O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47"/>
  <sheetViews>
    <sheetView tabSelected="1" workbookViewId="0">
      <selection activeCell="P27" sqref="P27"/>
    </sheetView>
  </sheetViews>
  <sheetFormatPr baseColWidth="10" defaultColWidth="10.28515625" defaultRowHeight="12.75"/>
  <cols>
    <col min="1" max="1" width="40.7109375" style="2" customWidth="1"/>
    <col min="2" max="2" width="14.5703125" style="2" customWidth="1"/>
    <col min="3" max="3" width="10.85546875" style="2" bestFit="1" customWidth="1"/>
    <col min="4" max="11" width="7.7109375" style="2" bestFit="1" customWidth="1"/>
    <col min="12" max="16384" width="10.28515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8.25" customHeight="1">
      <c r="A2" s="112" t="s">
        <v>68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ht="9.1999999999999993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1" ht="9.1999999999999993" customHeight="1">
      <c r="A4" s="97"/>
      <c r="B4" s="97"/>
      <c r="C4" s="97"/>
      <c r="D4" s="97"/>
      <c r="E4" s="97"/>
      <c r="F4" s="97"/>
      <c r="G4" s="97"/>
      <c r="H4" s="98"/>
      <c r="I4" s="99"/>
      <c r="J4" s="100"/>
      <c r="K4" s="101"/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3" customHeight="1">
      <c r="A6" s="70" t="s">
        <v>0</v>
      </c>
      <c r="B6" s="70" t="s">
        <v>41</v>
      </c>
      <c r="C6" s="86" t="s">
        <v>1</v>
      </c>
      <c r="D6" s="86" t="s">
        <v>2</v>
      </c>
      <c r="E6" s="86" t="s">
        <v>3</v>
      </c>
      <c r="F6" s="86" t="s">
        <v>4</v>
      </c>
      <c r="G6" s="86" t="s">
        <v>5</v>
      </c>
      <c r="H6" s="86" t="s">
        <v>34</v>
      </c>
      <c r="I6" s="86" t="s">
        <v>7</v>
      </c>
      <c r="J6" s="86" t="s">
        <v>8</v>
      </c>
      <c r="K6" s="86" t="s">
        <v>9</v>
      </c>
    </row>
    <row r="7" spans="1:11" ht="12.75" customHeight="1">
      <c r="A7" s="83" t="s">
        <v>14</v>
      </c>
      <c r="B7" s="83"/>
      <c r="C7" s="76">
        <f>SUM(D7:K7)</f>
        <v>249758</v>
      </c>
      <c r="D7" s="76">
        <f t="shared" ref="D7:K7" si="0">SUM(D8:D14)</f>
        <v>27273</v>
      </c>
      <c r="E7" s="76">
        <f t="shared" si="0"/>
        <v>34159</v>
      </c>
      <c r="F7" s="76">
        <f t="shared" si="0"/>
        <v>35613</v>
      </c>
      <c r="G7" s="76">
        <f t="shared" si="0"/>
        <v>20667</v>
      </c>
      <c r="H7" s="76">
        <f t="shared" si="0"/>
        <v>26176</v>
      </c>
      <c r="I7" s="76">
        <f t="shared" si="0"/>
        <v>38848</v>
      </c>
      <c r="J7" s="76">
        <f t="shared" si="0"/>
        <v>39159</v>
      </c>
      <c r="K7" s="76">
        <f t="shared" si="0"/>
        <v>27863</v>
      </c>
    </row>
    <row r="8" spans="1:11" ht="12.75" customHeight="1">
      <c r="A8" s="84" t="s">
        <v>43</v>
      </c>
      <c r="B8" s="89" t="s">
        <v>54</v>
      </c>
      <c r="C8" s="11">
        <f>SUM(D8:K8)</f>
        <v>220070</v>
      </c>
      <c r="D8" s="12">
        <v>21937</v>
      </c>
      <c r="E8" s="12">
        <v>25837</v>
      </c>
      <c r="F8" s="12">
        <v>29060</v>
      </c>
      <c r="G8" s="12">
        <v>18388</v>
      </c>
      <c r="H8" s="12">
        <v>24717</v>
      </c>
      <c r="I8" s="12">
        <v>37336</v>
      </c>
      <c r="J8" s="12">
        <v>36952</v>
      </c>
      <c r="K8" s="12">
        <v>25843</v>
      </c>
    </row>
    <row r="9" spans="1:11" ht="12.75" customHeight="1">
      <c r="A9" s="84" t="s">
        <v>18</v>
      </c>
      <c r="B9" s="89" t="s">
        <v>18</v>
      </c>
      <c r="C9" s="11">
        <f t="shared" ref="C9:C14" si="1">SUM(D9:K9)</f>
        <v>12467</v>
      </c>
      <c r="D9" s="12">
        <v>3982</v>
      </c>
      <c r="E9" s="12">
        <v>4190</v>
      </c>
      <c r="F9" s="12">
        <v>3883</v>
      </c>
      <c r="G9" s="12">
        <v>118</v>
      </c>
      <c r="H9" s="12">
        <v>58</v>
      </c>
      <c r="I9" s="12">
        <v>66</v>
      </c>
      <c r="J9" s="12">
        <v>90</v>
      </c>
      <c r="K9" s="12">
        <v>80</v>
      </c>
    </row>
    <row r="10" spans="1:11" ht="12.75" customHeight="1">
      <c r="A10" s="84" t="s">
        <v>15</v>
      </c>
      <c r="B10" s="89" t="s">
        <v>52</v>
      </c>
      <c r="C10" s="11">
        <f t="shared" si="1"/>
        <v>9510</v>
      </c>
      <c r="D10" s="12">
        <v>53</v>
      </c>
      <c r="E10" s="12">
        <v>970</v>
      </c>
      <c r="F10" s="12">
        <v>1027</v>
      </c>
      <c r="G10" s="12">
        <v>1462</v>
      </c>
      <c r="H10" s="12">
        <v>1145</v>
      </c>
      <c r="I10" s="12">
        <v>1235</v>
      </c>
      <c r="J10" s="12">
        <v>1950</v>
      </c>
      <c r="K10" s="12">
        <v>1668</v>
      </c>
    </row>
    <row r="11" spans="1:11" ht="15" customHeight="1">
      <c r="A11" s="84" t="s">
        <v>45</v>
      </c>
      <c r="B11" s="89" t="s">
        <v>56</v>
      </c>
      <c r="C11" s="11">
        <f t="shared" si="1"/>
        <v>6105</v>
      </c>
      <c r="D11" s="12">
        <v>1133</v>
      </c>
      <c r="E11" s="12">
        <v>2921</v>
      </c>
      <c r="F11" s="12">
        <v>1383</v>
      </c>
      <c r="G11" s="12">
        <v>544</v>
      </c>
      <c r="H11" s="12">
        <v>79</v>
      </c>
      <c r="I11" s="12">
        <v>9</v>
      </c>
      <c r="J11" s="12">
        <v>14</v>
      </c>
      <c r="K11" s="12">
        <v>22</v>
      </c>
    </row>
    <row r="12" spans="1:11" ht="12.75" customHeight="1">
      <c r="A12" s="84" t="s">
        <v>49</v>
      </c>
      <c r="B12" s="89" t="s">
        <v>52</v>
      </c>
      <c r="C12" s="11">
        <f t="shared" si="1"/>
        <v>1205</v>
      </c>
      <c r="D12" s="12">
        <v>126</v>
      </c>
      <c r="E12" s="12">
        <v>123</v>
      </c>
      <c r="F12" s="12">
        <v>218</v>
      </c>
      <c r="G12" s="12">
        <v>130</v>
      </c>
      <c r="H12" s="12">
        <v>151</v>
      </c>
      <c r="I12" s="12">
        <v>170</v>
      </c>
      <c r="J12" s="12">
        <v>131</v>
      </c>
      <c r="K12" s="12">
        <v>156</v>
      </c>
    </row>
    <row r="13" spans="1:11" ht="15" customHeight="1">
      <c r="A13" s="84" t="s">
        <v>47</v>
      </c>
      <c r="B13" s="89" t="s">
        <v>46</v>
      </c>
      <c r="C13" s="11">
        <f t="shared" si="1"/>
        <v>304</v>
      </c>
      <c r="D13" s="12">
        <v>21</v>
      </c>
      <c r="E13" s="12">
        <v>108</v>
      </c>
      <c r="F13" s="12">
        <v>19</v>
      </c>
      <c r="G13" s="12">
        <v>16</v>
      </c>
      <c r="H13" s="12">
        <v>19</v>
      </c>
      <c r="I13" s="12">
        <v>11</v>
      </c>
      <c r="J13" s="12">
        <v>22</v>
      </c>
      <c r="K13" s="12">
        <v>88</v>
      </c>
    </row>
    <row r="14" spans="1:11" ht="12.75" customHeight="1">
      <c r="A14" s="85" t="s">
        <v>51</v>
      </c>
      <c r="B14" s="90" t="s">
        <v>53</v>
      </c>
      <c r="C14" s="14">
        <f t="shared" si="1"/>
        <v>97</v>
      </c>
      <c r="D14" s="15">
        <v>21</v>
      </c>
      <c r="E14" s="15">
        <v>10</v>
      </c>
      <c r="F14" s="15">
        <v>23</v>
      </c>
      <c r="G14" s="15">
        <v>9</v>
      </c>
      <c r="H14" s="15">
        <v>7</v>
      </c>
      <c r="I14" s="15">
        <v>21</v>
      </c>
      <c r="J14" s="15">
        <v>0</v>
      </c>
      <c r="K14" s="15">
        <v>6</v>
      </c>
    </row>
    <row r="15" spans="1:11">
      <c r="A15" s="17" t="s">
        <v>22</v>
      </c>
      <c r="B15" s="17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8" t="s">
        <v>23</v>
      </c>
      <c r="B16" s="18"/>
    </row>
    <row r="17" spans="1:12" ht="15.75" customHeight="1">
      <c r="A17" s="111" t="s">
        <v>24</v>
      </c>
      <c r="B17" s="111"/>
      <c r="C17" s="111"/>
      <c r="D17" s="111"/>
    </row>
    <row r="21" spans="1:12">
      <c r="B21" s="76"/>
      <c r="C21" s="76"/>
      <c r="D21" s="76"/>
      <c r="E21" s="76"/>
    </row>
    <row r="22" spans="1:12">
      <c r="E22" s="12"/>
      <c r="F22" s="12"/>
      <c r="G22" s="12"/>
      <c r="H22" s="12"/>
      <c r="I22" s="12"/>
      <c r="J22" s="12"/>
      <c r="K22" s="12"/>
      <c r="L22" s="12"/>
    </row>
    <row r="23" spans="1:12">
      <c r="E23" s="12"/>
      <c r="F23" s="12"/>
      <c r="G23" s="12"/>
      <c r="H23" s="12"/>
      <c r="I23" s="12"/>
      <c r="J23" s="12"/>
      <c r="K23" s="12"/>
      <c r="L23" s="12"/>
    </row>
    <row r="24" spans="1:12">
      <c r="E24" s="12"/>
      <c r="F24" s="12"/>
      <c r="G24" s="12"/>
      <c r="H24" s="12"/>
      <c r="I24" s="12"/>
      <c r="J24" s="12"/>
      <c r="K24" s="12"/>
      <c r="L24" s="12"/>
    </row>
    <row r="25" spans="1:12">
      <c r="D25" s="19"/>
      <c r="E25" s="12"/>
      <c r="F25" s="12"/>
      <c r="G25" s="12"/>
      <c r="H25" s="12"/>
      <c r="I25" s="12"/>
      <c r="J25" s="12"/>
      <c r="K25" s="12"/>
      <c r="L25" s="12"/>
    </row>
    <row r="26" spans="1:12">
      <c r="E26" s="12"/>
      <c r="F26" s="12"/>
      <c r="G26" s="12"/>
      <c r="H26" s="12"/>
      <c r="I26" s="12"/>
      <c r="J26" s="12"/>
      <c r="K26" s="12"/>
      <c r="L26" s="12"/>
    </row>
    <row r="27" spans="1:12">
      <c r="E27" s="12"/>
      <c r="F27" s="12"/>
      <c r="G27" s="12"/>
      <c r="H27" s="12"/>
      <c r="I27" s="12"/>
      <c r="J27" s="12"/>
      <c r="K27" s="12"/>
      <c r="L27" s="12"/>
    </row>
    <row r="28" spans="1:12">
      <c r="D28" s="76"/>
      <c r="E28" s="12"/>
      <c r="F28" s="12"/>
      <c r="G28" s="12"/>
      <c r="H28" s="12"/>
      <c r="I28" s="12"/>
      <c r="J28" s="12"/>
      <c r="K28" s="12"/>
      <c r="L28" s="12"/>
    </row>
    <row r="34" spans="3:11">
      <c r="C34" s="19"/>
      <c r="D34" s="82"/>
      <c r="E34" s="82"/>
      <c r="F34" s="82"/>
      <c r="G34" s="82"/>
      <c r="H34" s="82"/>
      <c r="I34" s="82"/>
      <c r="J34" s="82"/>
      <c r="K34" s="82"/>
    </row>
    <row r="35" spans="3:11">
      <c r="D35" s="82"/>
      <c r="E35" s="82"/>
      <c r="F35" s="82"/>
      <c r="G35" s="82"/>
      <c r="H35" s="82"/>
      <c r="I35" s="82"/>
      <c r="J35" s="82"/>
      <c r="K35" s="82"/>
    </row>
    <row r="36" spans="3:11">
      <c r="D36" s="82"/>
      <c r="E36" s="82"/>
      <c r="F36" s="82"/>
      <c r="G36" s="82"/>
      <c r="H36" s="82"/>
      <c r="I36" s="82"/>
      <c r="J36" s="82"/>
      <c r="K36" s="82"/>
    </row>
    <row r="37" spans="3:11">
      <c r="D37" s="82"/>
      <c r="E37" s="82"/>
      <c r="F37" s="82"/>
      <c r="G37" s="82"/>
      <c r="H37" s="82"/>
      <c r="I37" s="82"/>
      <c r="J37" s="82"/>
      <c r="K37" s="82"/>
    </row>
    <row r="38" spans="3:11">
      <c r="D38" s="12"/>
      <c r="E38" s="12"/>
      <c r="F38" s="12"/>
      <c r="G38" s="12"/>
      <c r="H38" s="12"/>
      <c r="I38" s="12"/>
      <c r="J38" s="12"/>
      <c r="K38" s="12"/>
    </row>
    <row r="39" spans="3:11">
      <c r="D39" s="12"/>
      <c r="E39" s="12"/>
      <c r="F39" s="12"/>
      <c r="G39" s="12"/>
      <c r="H39" s="12"/>
      <c r="I39" s="12"/>
      <c r="J39" s="12"/>
      <c r="K39" s="12"/>
    </row>
    <row r="41" spans="3:11">
      <c r="D41" s="19"/>
      <c r="E41" s="19"/>
      <c r="F41" s="19"/>
      <c r="G41" s="19"/>
      <c r="H41" s="19"/>
      <c r="I41" s="19"/>
      <c r="J41" s="19"/>
      <c r="K41" s="19"/>
    </row>
    <row r="42" spans="3:11">
      <c r="D42" s="19"/>
      <c r="E42" s="19"/>
      <c r="F42" s="19"/>
      <c r="G42" s="19"/>
      <c r="H42" s="19"/>
      <c r="I42" s="19"/>
      <c r="J42" s="19"/>
      <c r="K42" s="19"/>
    </row>
    <row r="43" spans="3:11">
      <c r="D43" s="19"/>
      <c r="E43" s="19"/>
      <c r="F43" s="19"/>
      <c r="G43" s="19"/>
      <c r="H43" s="19"/>
      <c r="I43" s="19"/>
      <c r="J43" s="19"/>
      <c r="K43" s="19"/>
    </row>
    <row r="44" spans="3:11">
      <c r="D44" s="19"/>
      <c r="E44" s="19"/>
      <c r="F44" s="19"/>
      <c r="G44" s="19"/>
      <c r="H44" s="19"/>
      <c r="I44" s="19"/>
      <c r="J44" s="19"/>
      <c r="K44" s="19"/>
    </row>
    <row r="45" spans="3:11">
      <c r="D45" s="19"/>
      <c r="E45" s="19"/>
      <c r="F45" s="19"/>
      <c r="G45" s="19"/>
      <c r="H45" s="19"/>
      <c r="I45" s="19"/>
      <c r="J45" s="19"/>
      <c r="K45" s="19"/>
    </row>
    <row r="46" spans="3:11">
      <c r="D46" s="19"/>
      <c r="E46" s="19"/>
      <c r="F46" s="19"/>
      <c r="G46" s="19"/>
      <c r="H46" s="19"/>
      <c r="I46" s="19"/>
      <c r="J46" s="19"/>
      <c r="K46" s="19"/>
    </row>
    <row r="47" spans="3:11">
      <c r="D47" s="19"/>
      <c r="E47" s="19"/>
      <c r="F47" s="19"/>
      <c r="G47" s="19"/>
      <c r="H47" s="19"/>
      <c r="I47" s="19"/>
      <c r="J47" s="19"/>
      <c r="K47" s="19"/>
    </row>
  </sheetData>
  <sortState ref="A7:J14">
    <sortCondition descending="1" ref="C7:C14"/>
  </sortState>
  <mergeCells count="2">
    <mergeCell ref="A17:D17"/>
    <mergeCell ref="A2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1"/>
  <sheetViews>
    <sheetView workbookViewId="0">
      <selection activeCell="B19" sqref="B19:O31"/>
    </sheetView>
  </sheetViews>
  <sheetFormatPr baseColWidth="10" defaultColWidth="10.28515625" defaultRowHeight="12.75"/>
  <cols>
    <col min="1" max="1" width="12.140625" style="2" customWidth="1"/>
    <col min="2" max="2" width="17.42578125" style="2" customWidth="1"/>
    <col min="3" max="3" width="14.85546875" style="2" customWidth="1"/>
    <col min="4" max="4" width="12.28515625" style="2" customWidth="1"/>
    <col min="5" max="5" width="14.85546875" style="2" customWidth="1"/>
    <col min="6" max="6" width="12.7109375" style="2" customWidth="1"/>
    <col min="7" max="7" width="15.42578125" style="2" customWidth="1"/>
    <col min="8" max="8" width="12.85546875" style="2" customWidth="1"/>
    <col min="9" max="9" width="14.7109375" style="2" customWidth="1"/>
    <col min="10" max="10" width="14.85546875" style="2" customWidth="1"/>
    <col min="11" max="16384" width="10.28515625" style="2"/>
  </cols>
  <sheetData>
    <row r="1" spans="1:15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8"/>
      <c r="L1" s="28"/>
    </row>
    <row r="2" spans="1:15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29"/>
      <c r="L2" s="29"/>
      <c r="M2" s="4"/>
      <c r="N2" s="4"/>
      <c r="O2" s="4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2"/>
      <c r="L3" s="32"/>
      <c r="M3" s="7"/>
      <c r="N3" s="7"/>
      <c r="O3" s="8"/>
    </row>
    <row r="4" spans="1:15" s="33" customFormat="1" ht="13.5" customHeight="1">
      <c r="A4" s="105" t="s">
        <v>32</v>
      </c>
      <c r="B4" s="107" t="s">
        <v>1</v>
      </c>
      <c r="C4" s="103" t="s">
        <v>29</v>
      </c>
      <c r="D4" s="103"/>
      <c r="E4" s="103"/>
      <c r="F4" s="103"/>
      <c r="G4" s="103"/>
      <c r="H4" s="103"/>
      <c r="I4" s="103"/>
      <c r="J4" s="28"/>
      <c r="K4" s="28"/>
    </row>
    <row r="5" spans="1:15" s="33" customFormat="1" ht="55.5" customHeight="1">
      <c r="A5" s="106"/>
      <c r="B5" s="108"/>
      <c r="C5" s="77" t="s">
        <v>15</v>
      </c>
      <c r="D5" s="77" t="s">
        <v>16</v>
      </c>
      <c r="E5" s="77" t="s">
        <v>17</v>
      </c>
      <c r="F5" s="77" t="s">
        <v>18</v>
      </c>
      <c r="G5" s="77" t="s">
        <v>19</v>
      </c>
      <c r="H5" s="77" t="s">
        <v>20</v>
      </c>
      <c r="I5" s="77" t="s">
        <v>21</v>
      </c>
      <c r="J5" s="28"/>
      <c r="K5" s="28"/>
    </row>
    <row r="6" spans="1:15" s="35" customFormat="1" ht="12.75" customHeight="1">
      <c r="A6" s="34" t="s">
        <v>1</v>
      </c>
      <c r="B6" s="22">
        <v>800590</v>
      </c>
      <c r="C6" s="22">
        <v>109323</v>
      </c>
      <c r="D6" s="22">
        <v>64660</v>
      </c>
      <c r="E6" s="22">
        <v>606307</v>
      </c>
      <c r="F6" s="22">
        <v>14655</v>
      </c>
      <c r="G6" s="22">
        <v>3947</v>
      </c>
      <c r="H6" s="22">
        <v>1429</v>
      </c>
      <c r="I6" s="22">
        <v>269</v>
      </c>
    </row>
    <row r="7" spans="1:15" s="38" customFormat="1" ht="12.75" customHeight="1">
      <c r="A7" s="36" t="s">
        <v>2</v>
      </c>
      <c r="B7" s="22">
        <v>70212</v>
      </c>
      <c r="C7" s="48">
        <v>11357</v>
      </c>
      <c r="D7" s="48">
        <v>7899</v>
      </c>
      <c r="E7" s="48">
        <v>47307</v>
      </c>
      <c r="F7" s="48">
        <v>2387</v>
      </c>
      <c r="G7" s="48">
        <v>1077</v>
      </c>
      <c r="H7" s="48">
        <v>164</v>
      </c>
      <c r="I7" s="48">
        <v>21</v>
      </c>
    </row>
    <row r="8" spans="1:15" s="38" customFormat="1" ht="12.75" customHeight="1">
      <c r="A8" s="36" t="s">
        <v>3</v>
      </c>
      <c r="B8" s="22">
        <v>64186</v>
      </c>
      <c r="C8" s="48">
        <v>10893</v>
      </c>
      <c r="D8" s="48">
        <v>5578</v>
      </c>
      <c r="E8" s="48">
        <v>45188</v>
      </c>
      <c r="F8" s="48">
        <v>1775</v>
      </c>
      <c r="G8" s="48">
        <v>613</v>
      </c>
      <c r="H8" s="48">
        <v>137</v>
      </c>
      <c r="I8" s="48">
        <v>2</v>
      </c>
    </row>
    <row r="9" spans="1:15" s="38" customFormat="1" ht="12.75" customHeight="1">
      <c r="A9" s="36" t="s">
        <v>4</v>
      </c>
      <c r="B9" s="22">
        <v>67255</v>
      </c>
      <c r="C9" s="48">
        <v>13018</v>
      </c>
      <c r="D9" s="48">
        <v>5661</v>
      </c>
      <c r="E9" s="48">
        <v>47006</v>
      </c>
      <c r="F9" s="48">
        <v>1174</v>
      </c>
      <c r="G9" s="48">
        <v>254</v>
      </c>
      <c r="H9" s="48">
        <v>132</v>
      </c>
      <c r="I9" s="48">
        <v>10</v>
      </c>
    </row>
    <row r="10" spans="1:15" s="38" customFormat="1" ht="12.75" customHeight="1">
      <c r="A10" s="36" t="s">
        <v>5</v>
      </c>
      <c r="B10" s="22">
        <v>51430</v>
      </c>
      <c r="C10" s="48">
        <v>10490</v>
      </c>
      <c r="D10" s="48">
        <v>3915</v>
      </c>
      <c r="E10" s="48">
        <v>36420</v>
      </c>
      <c r="F10" s="48">
        <v>515</v>
      </c>
      <c r="G10" s="48">
        <v>11</v>
      </c>
      <c r="H10" s="48">
        <v>67</v>
      </c>
      <c r="I10" s="48">
        <v>12</v>
      </c>
    </row>
    <row r="11" spans="1:15" s="38" customFormat="1" ht="12.75" customHeight="1">
      <c r="A11" s="5" t="s">
        <v>6</v>
      </c>
      <c r="B11" s="22">
        <v>50583</v>
      </c>
      <c r="C11" s="48">
        <v>7628</v>
      </c>
      <c r="D11" s="48">
        <v>3778</v>
      </c>
      <c r="E11" s="48">
        <v>38518</v>
      </c>
      <c r="F11" s="48">
        <v>594</v>
      </c>
      <c r="G11" s="48">
        <v>0</v>
      </c>
      <c r="H11" s="48">
        <v>58</v>
      </c>
      <c r="I11" s="48">
        <v>7</v>
      </c>
    </row>
    <row r="12" spans="1:15" s="38" customFormat="1" ht="12.75" customHeight="1">
      <c r="A12" s="5" t="s">
        <v>7</v>
      </c>
      <c r="B12" s="22">
        <v>70877</v>
      </c>
      <c r="C12" s="48">
        <v>5677</v>
      </c>
      <c r="D12" s="48">
        <v>3654</v>
      </c>
      <c r="E12" s="48">
        <v>60143</v>
      </c>
      <c r="F12" s="48">
        <v>939</v>
      </c>
      <c r="G12" s="48">
        <v>408</v>
      </c>
      <c r="H12" s="48">
        <v>51</v>
      </c>
      <c r="I12" s="48">
        <v>5</v>
      </c>
    </row>
    <row r="13" spans="1:15" s="38" customFormat="1" ht="12.75" customHeight="1">
      <c r="A13" s="5" t="s">
        <v>8</v>
      </c>
      <c r="B13" s="22">
        <v>95393</v>
      </c>
      <c r="C13" s="48">
        <v>10435</v>
      </c>
      <c r="D13" s="48">
        <v>4778</v>
      </c>
      <c r="E13" s="48">
        <v>77962</v>
      </c>
      <c r="F13" s="48">
        <v>1566</v>
      </c>
      <c r="G13" s="48">
        <v>459</v>
      </c>
      <c r="H13" s="48">
        <v>183</v>
      </c>
      <c r="I13" s="48">
        <v>10</v>
      </c>
    </row>
    <row r="14" spans="1:15" s="38" customFormat="1" ht="12.75" customHeight="1">
      <c r="A14" s="5" t="s">
        <v>9</v>
      </c>
      <c r="B14" s="22">
        <v>70303</v>
      </c>
      <c r="C14" s="48">
        <v>9666</v>
      </c>
      <c r="D14" s="48">
        <v>4285</v>
      </c>
      <c r="E14" s="48">
        <v>55255</v>
      </c>
      <c r="F14" s="48">
        <v>313</v>
      </c>
      <c r="G14" s="48">
        <v>601</v>
      </c>
      <c r="H14" s="48">
        <v>179</v>
      </c>
      <c r="I14" s="48">
        <v>4</v>
      </c>
    </row>
    <row r="15" spans="1:15" s="38" customFormat="1" ht="12.75" customHeight="1">
      <c r="A15" s="5" t="s">
        <v>30</v>
      </c>
      <c r="B15" s="22">
        <v>58247</v>
      </c>
      <c r="C15" s="48">
        <v>7533</v>
      </c>
      <c r="D15" s="48">
        <v>3806</v>
      </c>
      <c r="E15" s="48">
        <v>45540</v>
      </c>
      <c r="F15" s="48">
        <v>874</v>
      </c>
      <c r="G15" s="48">
        <v>337</v>
      </c>
      <c r="H15" s="48">
        <v>156</v>
      </c>
      <c r="I15" s="48">
        <v>1</v>
      </c>
    </row>
    <row r="16" spans="1:15" s="38" customFormat="1" ht="12.75" customHeight="1">
      <c r="A16" s="5" t="s">
        <v>11</v>
      </c>
      <c r="B16" s="22">
        <v>59297</v>
      </c>
      <c r="C16" s="48">
        <v>6952</v>
      </c>
      <c r="D16" s="48">
        <v>3656</v>
      </c>
      <c r="E16" s="48">
        <v>46760</v>
      </c>
      <c r="F16" s="48">
        <v>1637</v>
      </c>
      <c r="G16" s="48">
        <v>0</v>
      </c>
      <c r="H16" s="48">
        <v>116</v>
      </c>
      <c r="I16" s="48">
        <v>176</v>
      </c>
    </row>
    <row r="17" spans="1:15" s="38" customFormat="1" ht="12.75" customHeight="1">
      <c r="A17" s="5" t="s">
        <v>12</v>
      </c>
      <c r="B17" s="22">
        <v>63770</v>
      </c>
      <c r="C17" s="48">
        <v>5854</v>
      </c>
      <c r="D17" s="48">
        <v>6479</v>
      </c>
      <c r="E17" s="48">
        <v>50234</v>
      </c>
      <c r="F17" s="48">
        <v>1094</v>
      </c>
      <c r="G17" s="48">
        <v>0</v>
      </c>
      <c r="H17" s="48">
        <v>109</v>
      </c>
      <c r="I17" s="48">
        <v>0</v>
      </c>
    </row>
    <row r="18" spans="1:15" s="38" customFormat="1" ht="12.75" customHeight="1">
      <c r="A18" s="39" t="s">
        <v>13</v>
      </c>
      <c r="B18" s="61">
        <v>79037</v>
      </c>
      <c r="C18" s="62">
        <v>9820</v>
      </c>
      <c r="D18" s="62">
        <v>11171</v>
      </c>
      <c r="E18" s="62">
        <v>55974</v>
      </c>
      <c r="F18" s="62">
        <v>1787</v>
      </c>
      <c r="G18" s="62">
        <v>187</v>
      </c>
      <c r="H18" s="62">
        <v>77</v>
      </c>
      <c r="I18" s="62">
        <v>21</v>
      </c>
    </row>
    <row r="19" spans="1:15" s="38" customFormat="1" ht="12.75" customHeight="1">
      <c r="A19" s="59" t="s">
        <v>28</v>
      </c>
      <c r="B19" s="51"/>
      <c r="C19" s="51"/>
      <c r="D19" s="51"/>
      <c r="E19" s="51"/>
      <c r="F19" s="51"/>
      <c r="G19" s="51"/>
      <c r="H19" s="51"/>
      <c r="I19" s="51"/>
      <c r="J19" s="48"/>
      <c r="K19" s="37"/>
      <c r="L19" s="37"/>
    </row>
    <row r="20" spans="1:15" ht="12.75" customHeight="1">
      <c r="A20" s="47" t="s">
        <v>33</v>
      </c>
      <c r="B20" s="51"/>
      <c r="C20" s="47"/>
      <c r="D20" s="28"/>
      <c r="E20" s="28"/>
      <c r="F20" s="28"/>
      <c r="G20" s="28"/>
      <c r="H20" s="28"/>
      <c r="I20" s="28"/>
      <c r="J20" s="28"/>
      <c r="K20" s="28"/>
      <c r="L20" s="28"/>
    </row>
    <row r="21" spans="1:15">
      <c r="A21" s="47" t="s">
        <v>27</v>
      </c>
      <c r="B21" s="51"/>
      <c r="C21" s="47"/>
      <c r="D21" s="28"/>
      <c r="E21" s="28"/>
      <c r="F21" s="28"/>
      <c r="G21" s="28"/>
      <c r="H21" s="28"/>
      <c r="I21" s="28"/>
      <c r="J21" s="28"/>
      <c r="K21" s="28"/>
      <c r="L21" s="28"/>
    </row>
    <row r="22" spans="1:15">
      <c r="A22" s="28"/>
      <c r="B22" s="51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5">
      <c r="A23" s="28"/>
      <c r="B23" s="51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5" ht="13.5">
      <c r="A24" s="28"/>
      <c r="B24" s="51"/>
      <c r="C24" s="28"/>
      <c r="D24" s="63"/>
      <c r="E24" s="63"/>
      <c r="F24" s="63"/>
      <c r="G24" s="63"/>
      <c r="H24" s="63"/>
      <c r="I24" s="63"/>
      <c r="J24" s="28"/>
      <c r="K24" s="28"/>
      <c r="L24" s="28"/>
    </row>
    <row r="25" spans="1:15">
      <c r="A25" s="28"/>
      <c r="B25" s="51"/>
      <c r="C25" s="28"/>
      <c r="D25" s="44"/>
      <c r="E25" s="44"/>
      <c r="F25" s="44"/>
      <c r="G25" s="44"/>
      <c r="H25" s="44"/>
      <c r="I25" s="28"/>
      <c r="J25" s="28"/>
      <c r="K25" s="28"/>
      <c r="L25" s="28"/>
    </row>
    <row r="26" spans="1:15" ht="13.5">
      <c r="A26" s="28"/>
      <c r="B26" s="51"/>
      <c r="C26" s="28"/>
      <c r="D26" s="64"/>
      <c r="E26" s="64"/>
      <c r="F26" s="65"/>
      <c r="G26" s="63"/>
      <c r="H26" s="63"/>
      <c r="I26" s="63"/>
      <c r="J26" s="28"/>
      <c r="K26" s="28"/>
      <c r="L26" s="28"/>
    </row>
    <row r="27" spans="1:15" ht="13.5">
      <c r="B27" s="51"/>
      <c r="D27" s="66"/>
      <c r="E27" s="66"/>
      <c r="F27" s="66"/>
      <c r="G27" s="66"/>
      <c r="H27" s="66"/>
      <c r="I27" s="67"/>
    </row>
    <row r="28" spans="1:15">
      <c r="B28" s="51"/>
    </row>
    <row r="29" spans="1:15" ht="13.5">
      <c r="B29" s="51"/>
      <c r="E29" s="66"/>
      <c r="F29" s="66"/>
      <c r="G29" s="66"/>
      <c r="H29" s="66"/>
      <c r="I29" s="66"/>
    </row>
    <row r="30" spans="1:15">
      <c r="B30" s="51"/>
      <c r="F30" s="102"/>
      <c r="G30" s="102"/>
      <c r="H30" s="102"/>
      <c r="I30" s="102"/>
      <c r="J30" s="102"/>
      <c r="K30" s="102"/>
      <c r="L30" s="102"/>
      <c r="M30" s="102"/>
      <c r="N30" s="102"/>
      <c r="O30" s="102"/>
    </row>
    <row r="31" spans="1:15">
      <c r="B31" s="51"/>
    </row>
  </sheetData>
  <mergeCells count="5">
    <mergeCell ref="F30:O30"/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7"/>
  <sheetViews>
    <sheetView workbookViewId="0">
      <selection activeCell="B19" sqref="B19:O31"/>
    </sheetView>
  </sheetViews>
  <sheetFormatPr baseColWidth="10" defaultColWidth="10.28515625" defaultRowHeight="12.75"/>
  <cols>
    <col min="1" max="1" width="12.140625" style="2" customWidth="1"/>
    <col min="2" max="2" width="18.140625" style="2" customWidth="1"/>
    <col min="3" max="3" width="14.57031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5.28515625" style="2" customWidth="1"/>
    <col min="8" max="8" width="15.140625" style="2" customWidth="1"/>
    <col min="9" max="9" width="15.85546875" style="2" customWidth="1"/>
    <col min="10" max="10" width="14.85546875" style="2" customWidth="1"/>
    <col min="11" max="16384" width="10.28515625" style="2"/>
  </cols>
  <sheetData>
    <row r="1" spans="1:15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8"/>
      <c r="L1" s="28"/>
      <c r="M1" s="28"/>
      <c r="N1" s="28"/>
      <c r="O1" s="28"/>
    </row>
    <row r="2" spans="1:15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  <c r="K2" s="29"/>
      <c r="L2" s="29"/>
      <c r="M2" s="29"/>
      <c r="N2" s="29"/>
      <c r="O2" s="29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2"/>
      <c r="L3" s="32"/>
      <c r="M3" s="32"/>
      <c r="N3" s="32"/>
      <c r="O3" s="58"/>
    </row>
    <row r="4" spans="1:15" s="33" customFormat="1" ht="12.75" customHeight="1">
      <c r="A4" s="105" t="s">
        <v>25</v>
      </c>
      <c r="B4" s="107" t="s">
        <v>1</v>
      </c>
      <c r="C4" s="103" t="s">
        <v>29</v>
      </c>
      <c r="D4" s="103"/>
      <c r="E4" s="103"/>
      <c r="F4" s="103"/>
      <c r="G4" s="103"/>
      <c r="H4" s="103"/>
      <c r="I4" s="103"/>
      <c r="J4" s="28"/>
      <c r="K4" s="28"/>
      <c r="L4" s="28"/>
      <c r="M4" s="28"/>
      <c r="N4" s="28"/>
    </row>
    <row r="5" spans="1:15" s="33" customFormat="1" ht="55.5" customHeight="1">
      <c r="A5" s="106"/>
      <c r="B5" s="108"/>
      <c r="C5" s="77" t="s">
        <v>15</v>
      </c>
      <c r="D5" s="77" t="s">
        <v>16</v>
      </c>
      <c r="E5" s="77" t="s">
        <v>17</v>
      </c>
      <c r="F5" s="77" t="s">
        <v>18</v>
      </c>
      <c r="G5" s="77" t="s">
        <v>19</v>
      </c>
      <c r="H5" s="77" t="s">
        <v>20</v>
      </c>
      <c r="I5" s="77" t="s">
        <v>21</v>
      </c>
      <c r="J5" s="28"/>
      <c r="K5" s="28"/>
      <c r="L5" s="28"/>
      <c r="M5" s="28"/>
      <c r="N5" s="28"/>
    </row>
    <row r="6" spans="1:15" s="35" customFormat="1" ht="12.75" customHeight="1">
      <c r="A6" s="34" t="s">
        <v>1</v>
      </c>
      <c r="B6" s="81">
        <f t="shared" ref="B6:I6" si="0">SUM(B7:B18)</f>
        <v>811333</v>
      </c>
      <c r="C6" s="11">
        <f t="shared" si="0"/>
        <v>19196</v>
      </c>
      <c r="D6" s="81">
        <f t="shared" si="0"/>
        <v>81717</v>
      </c>
      <c r="E6" s="81">
        <f t="shared" si="0"/>
        <v>690768</v>
      </c>
      <c r="F6" s="81">
        <f t="shared" si="0"/>
        <v>7663</v>
      </c>
      <c r="G6" s="81">
        <f t="shared" si="0"/>
        <v>7004</v>
      </c>
      <c r="H6" s="81">
        <f t="shared" si="0"/>
        <v>4730</v>
      </c>
      <c r="I6" s="81">
        <f t="shared" si="0"/>
        <v>255</v>
      </c>
    </row>
    <row r="7" spans="1:15" s="38" customFormat="1" ht="12.75" customHeight="1">
      <c r="A7" s="36" t="s">
        <v>2</v>
      </c>
      <c r="B7" s="79">
        <f t="shared" ref="B7:B18" si="1">C7+D7+E7+F7+G7+H7+I7</f>
        <v>80925</v>
      </c>
      <c r="C7" s="25">
        <v>4810</v>
      </c>
      <c r="D7" s="25">
        <v>13353</v>
      </c>
      <c r="E7" s="25">
        <v>62032</v>
      </c>
      <c r="F7" s="25">
        <v>587</v>
      </c>
      <c r="G7" s="48">
        <v>0</v>
      </c>
      <c r="H7" s="48">
        <v>142</v>
      </c>
      <c r="I7" s="48">
        <v>1</v>
      </c>
    </row>
    <row r="8" spans="1:15" s="38" customFormat="1" ht="12.75" customHeight="1">
      <c r="A8" s="36" t="s">
        <v>3</v>
      </c>
      <c r="B8" s="79">
        <f t="shared" si="1"/>
        <v>77957</v>
      </c>
      <c r="C8" s="25">
        <v>3730</v>
      </c>
      <c r="D8" s="25">
        <v>12056</v>
      </c>
      <c r="E8" s="25">
        <v>61124</v>
      </c>
      <c r="F8" s="25">
        <v>935</v>
      </c>
      <c r="G8" s="48">
        <v>0</v>
      </c>
      <c r="H8" s="48">
        <v>107</v>
      </c>
      <c r="I8" s="48">
        <v>5</v>
      </c>
    </row>
    <row r="9" spans="1:15" s="38" customFormat="1" ht="12.75" customHeight="1">
      <c r="A9" s="36" t="s">
        <v>4</v>
      </c>
      <c r="B9" s="79">
        <f t="shared" si="1"/>
        <v>80163</v>
      </c>
      <c r="C9" s="25">
        <v>409</v>
      </c>
      <c r="D9" s="25">
        <v>11223</v>
      </c>
      <c r="E9" s="25">
        <v>67676</v>
      </c>
      <c r="F9" s="25">
        <v>772</v>
      </c>
      <c r="G9" s="48">
        <v>11</v>
      </c>
      <c r="H9" s="48">
        <v>68</v>
      </c>
      <c r="I9" s="48">
        <v>4</v>
      </c>
    </row>
    <row r="10" spans="1:15" s="38" customFormat="1" ht="12.75" customHeight="1">
      <c r="A10" s="36" t="s">
        <v>5</v>
      </c>
      <c r="B10" s="79">
        <f t="shared" si="1"/>
        <v>74444</v>
      </c>
      <c r="C10" s="25">
        <v>2604</v>
      </c>
      <c r="D10" s="25">
        <v>7364</v>
      </c>
      <c r="E10" s="25">
        <v>62936</v>
      </c>
      <c r="F10" s="25">
        <v>1327</v>
      </c>
      <c r="G10" s="48">
        <v>6</v>
      </c>
      <c r="H10" s="48">
        <v>191</v>
      </c>
      <c r="I10" s="48">
        <v>16</v>
      </c>
    </row>
    <row r="11" spans="1:15" s="38" customFormat="1" ht="12.75" customHeight="1">
      <c r="A11" s="5" t="s">
        <v>6</v>
      </c>
      <c r="B11" s="79">
        <f t="shared" si="1"/>
        <v>63257</v>
      </c>
      <c r="C11" s="25">
        <v>820</v>
      </c>
      <c r="D11" s="25">
        <v>5517</v>
      </c>
      <c r="E11" s="48">
        <v>56364</v>
      </c>
      <c r="F11" s="25">
        <v>227</v>
      </c>
      <c r="G11" s="48">
        <v>154</v>
      </c>
      <c r="H11" s="48">
        <v>116</v>
      </c>
      <c r="I11" s="48">
        <v>59</v>
      </c>
    </row>
    <row r="12" spans="1:15" s="38" customFormat="1" ht="12.75" customHeight="1">
      <c r="A12" s="5" t="s">
        <v>7</v>
      </c>
      <c r="B12" s="79">
        <f t="shared" si="1"/>
        <v>79866</v>
      </c>
      <c r="C12" s="25">
        <v>750</v>
      </c>
      <c r="D12" s="25">
        <v>5126</v>
      </c>
      <c r="E12" s="48">
        <v>72388</v>
      </c>
      <c r="F12" s="25">
        <v>25</v>
      </c>
      <c r="G12" s="48">
        <v>1389</v>
      </c>
      <c r="H12" s="48">
        <v>103</v>
      </c>
      <c r="I12" s="48">
        <v>85</v>
      </c>
    </row>
    <row r="13" spans="1:15" s="38" customFormat="1" ht="12.75" customHeight="1">
      <c r="A13" s="5" t="s">
        <v>8</v>
      </c>
      <c r="B13" s="79">
        <f t="shared" si="1"/>
        <v>91299</v>
      </c>
      <c r="C13" s="25">
        <v>1211</v>
      </c>
      <c r="D13" s="25">
        <v>5134</v>
      </c>
      <c r="E13" s="48">
        <v>83139</v>
      </c>
      <c r="F13" s="25">
        <v>185</v>
      </c>
      <c r="G13" s="48">
        <v>1334</v>
      </c>
      <c r="H13" s="48">
        <v>252</v>
      </c>
      <c r="I13" s="48">
        <v>44</v>
      </c>
    </row>
    <row r="14" spans="1:15" s="38" customFormat="1" ht="12.75" customHeight="1">
      <c r="A14" s="5" t="s">
        <v>9</v>
      </c>
      <c r="B14" s="79">
        <f t="shared" si="1"/>
        <v>57751</v>
      </c>
      <c r="C14" s="25">
        <v>1133</v>
      </c>
      <c r="D14" s="25">
        <v>3720</v>
      </c>
      <c r="E14" s="48">
        <v>50940</v>
      </c>
      <c r="F14" s="25">
        <v>22</v>
      </c>
      <c r="G14" s="48">
        <v>1223</v>
      </c>
      <c r="H14" s="48">
        <v>710</v>
      </c>
      <c r="I14" s="48">
        <v>3</v>
      </c>
    </row>
    <row r="15" spans="1:15" s="38" customFormat="1" ht="12.75" customHeight="1">
      <c r="A15" s="5" t="s">
        <v>30</v>
      </c>
      <c r="B15" s="79">
        <f t="shared" si="1"/>
        <v>42178</v>
      </c>
      <c r="C15" s="25">
        <v>496</v>
      </c>
      <c r="D15" s="25">
        <v>2568</v>
      </c>
      <c r="E15" s="48">
        <v>37296</v>
      </c>
      <c r="F15" s="25">
        <v>264</v>
      </c>
      <c r="G15" s="48">
        <v>736</v>
      </c>
      <c r="H15" s="48">
        <v>816</v>
      </c>
      <c r="I15" s="48">
        <v>2</v>
      </c>
    </row>
    <row r="16" spans="1:15" s="38" customFormat="1" ht="12.75" customHeight="1">
      <c r="A16" s="5" t="s">
        <v>11</v>
      </c>
      <c r="B16" s="79">
        <f t="shared" si="1"/>
        <v>50007</v>
      </c>
      <c r="C16" s="25">
        <v>1196</v>
      </c>
      <c r="D16" s="25">
        <v>3221</v>
      </c>
      <c r="E16" s="25">
        <v>44237</v>
      </c>
      <c r="F16" s="25">
        <v>49</v>
      </c>
      <c r="G16" s="48">
        <v>579</v>
      </c>
      <c r="H16" s="48">
        <v>710</v>
      </c>
      <c r="I16" s="48">
        <v>15</v>
      </c>
    </row>
    <row r="17" spans="1:15" s="38" customFormat="1" ht="12.75" customHeight="1">
      <c r="A17" s="5" t="s">
        <v>12</v>
      </c>
      <c r="B17" s="79">
        <f t="shared" si="1"/>
        <v>48565</v>
      </c>
      <c r="C17" s="25">
        <v>615</v>
      </c>
      <c r="D17" s="25">
        <v>4277</v>
      </c>
      <c r="E17" s="25">
        <v>41431</v>
      </c>
      <c r="F17" s="25">
        <v>937</v>
      </c>
      <c r="G17" s="48">
        <v>608</v>
      </c>
      <c r="H17" s="48">
        <v>692</v>
      </c>
      <c r="I17" s="48">
        <v>5</v>
      </c>
    </row>
    <row r="18" spans="1:15" s="38" customFormat="1" ht="12" customHeight="1">
      <c r="A18" s="39" t="s">
        <v>13</v>
      </c>
      <c r="B18" s="80">
        <f t="shared" si="1"/>
        <v>64921</v>
      </c>
      <c r="C18" s="62">
        <v>1422</v>
      </c>
      <c r="D18" s="62">
        <v>8158</v>
      </c>
      <c r="E18" s="62">
        <v>51205</v>
      </c>
      <c r="F18" s="40">
        <v>2333</v>
      </c>
      <c r="G18" s="62">
        <v>964</v>
      </c>
      <c r="H18" s="62">
        <v>823</v>
      </c>
      <c r="I18" s="62">
        <v>16</v>
      </c>
    </row>
    <row r="19" spans="1:15" s="38" customFormat="1" ht="12" customHeight="1">
      <c r="A19" s="59" t="s">
        <v>31</v>
      </c>
      <c r="B19" s="51"/>
      <c r="C19" s="51"/>
      <c r="D19" s="51"/>
      <c r="E19" s="51"/>
      <c r="F19" s="51"/>
      <c r="G19" s="51"/>
      <c r="H19" s="51"/>
      <c r="I19" s="51"/>
      <c r="J19" s="45"/>
      <c r="K19" s="37"/>
      <c r="L19" s="37"/>
      <c r="M19" s="37"/>
      <c r="N19" s="37"/>
      <c r="O19" s="37"/>
    </row>
    <row r="20" spans="1:15" s="38" customFormat="1" ht="12.75" customHeight="1">
      <c r="A20" s="47" t="s">
        <v>23</v>
      </c>
      <c r="B20" s="51"/>
      <c r="C20" s="47"/>
      <c r="D20" s="48"/>
      <c r="E20" s="48"/>
      <c r="F20" s="48"/>
      <c r="G20" s="48"/>
      <c r="H20" s="48"/>
      <c r="I20" s="48"/>
      <c r="J20" s="48"/>
      <c r="K20" s="37"/>
      <c r="L20" s="37"/>
      <c r="M20" s="37"/>
      <c r="N20" s="37"/>
      <c r="O20" s="37"/>
    </row>
    <row r="21" spans="1:15" ht="12.75" customHeight="1">
      <c r="A21" s="44" t="s">
        <v>24</v>
      </c>
      <c r="B21" s="51"/>
      <c r="C21" s="28"/>
      <c r="D21" s="28"/>
      <c r="E21" s="28"/>
      <c r="F21" s="60"/>
      <c r="G21" s="60"/>
      <c r="H21" s="43"/>
      <c r="I21" s="43"/>
      <c r="J21" s="44"/>
      <c r="K21" s="28"/>
      <c r="L21" s="28"/>
      <c r="M21" s="28"/>
      <c r="N21" s="28"/>
      <c r="O21" s="28"/>
    </row>
    <row r="22" spans="1:15" ht="12.75" customHeight="1">
      <c r="A22" s="47"/>
      <c r="B22" s="51"/>
      <c r="C22" s="47"/>
      <c r="D22" s="28"/>
      <c r="E22" s="28"/>
      <c r="F22" s="28"/>
      <c r="G22" s="28"/>
      <c r="H22" s="45"/>
      <c r="I22" s="45"/>
      <c r="J22" s="28"/>
      <c r="K22" s="28"/>
      <c r="L22" s="28"/>
      <c r="M22" s="28"/>
      <c r="N22" s="28"/>
      <c r="O22" s="28"/>
    </row>
    <row r="23" spans="1:15" ht="13.5">
      <c r="A23" s="47"/>
      <c r="B23" s="51"/>
      <c r="C23" s="47"/>
      <c r="D23" s="28"/>
      <c r="E23" s="28"/>
      <c r="F23" s="43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3.5">
      <c r="A24" s="28"/>
      <c r="B24" s="51"/>
      <c r="C24" s="28"/>
      <c r="D24" s="54"/>
      <c r="E24" s="54"/>
      <c r="F24" s="54"/>
      <c r="G24" s="28"/>
      <c r="H24" s="28"/>
      <c r="I24" s="28"/>
      <c r="J24" s="28"/>
      <c r="K24" s="28"/>
      <c r="L24" s="28"/>
      <c r="M24" s="28"/>
      <c r="N24" s="28"/>
      <c r="O24" s="28"/>
    </row>
    <row r="25" spans="1:15">
      <c r="A25" s="28"/>
      <c r="B25" s="51"/>
      <c r="C25" s="28"/>
      <c r="D25" s="28"/>
      <c r="E25" s="45"/>
      <c r="F25" s="45"/>
      <c r="G25" s="28"/>
      <c r="H25" s="45"/>
      <c r="I25" s="28"/>
      <c r="J25" s="28"/>
      <c r="K25" s="28"/>
      <c r="L25" s="28"/>
      <c r="M25" s="28"/>
      <c r="N25" s="28"/>
      <c r="O25" s="28"/>
    </row>
    <row r="26" spans="1:15" ht="13.5">
      <c r="A26" s="28"/>
      <c r="B26" s="51"/>
      <c r="C26" s="28"/>
      <c r="D26" s="43"/>
      <c r="E26" s="45"/>
      <c r="F26" s="45"/>
      <c r="G26" s="28"/>
      <c r="H26" s="45"/>
      <c r="I26" s="46"/>
      <c r="J26" s="46"/>
      <c r="K26" s="46"/>
      <c r="L26" s="46"/>
      <c r="M26" s="46"/>
      <c r="N26" s="46"/>
      <c r="O26" s="28"/>
    </row>
    <row r="27" spans="1:15">
      <c r="A27" s="28"/>
      <c r="B27" s="51"/>
      <c r="C27" s="28"/>
      <c r="D27" s="28"/>
      <c r="E27" s="28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15">
      <c r="B28" s="51"/>
    </row>
    <row r="29" spans="1:15">
      <c r="B29" s="51"/>
    </row>
    <row r="30" spans="1:15">
      <c r="B30" s="51"/>
      <c r="E30" s="50"/>
      <c r="H30" s="50"/>
      <c r="I30" s="50"/>
    </row>
    <row r="31" spans="1:15">
      <c r="B31" s="51"/>
      <c r="E31" s="50"/>
      <c r="G31" s="50"/>
      <c r="H31" s="50"/>
      <c r="I31" s="50"/>
    </row>
    <row r="32" spans="1:15">
      <c r="E32" s="50"/>
      <c r="F32" s="50"/>
      <c r="G32" s="50"/>
      <c r="H32" s="50"/>
      <c r="I32" s="50"/>
    </row>
    <row r="33" spans="5:9">
      <c r="E33" s="50"/>
      <c r="F33" s="50"/>
      <c r="G33" s="50"/>
      <c r="H33" s="50"/>
      <c r="I33" s="50"/>
    </row>
    <row r="34" spans="5:9">
      <c r="E34" s="50"/>
      <c r="F34" s="50"/>
      <c r="G34" s="50"/>
      <c r="H34" s="53"/>
      <c r="I34" s="53"/>
    </row>
    <row r="35" spans="5:9">
      <c r="F35" s="50"/>
      <c r="G35" s="50"/>
      <c r="H35" s="53"/>
      <c r="I35" s="53"/>
    </row>
    <row r="36" spans="5:9">
      <c r="F36" s="50"/>
      <c r="G36" s="50"/>
      <c r="H36" s="53"/>
      <c r="I36" s="53"/>
    </row>
    <row r="37" spans="5:9">
      <c r="G37" s="50"/>
      <c r="H37" s="53"/>
      <c r="I37" s="53"/>
    </row>
    <row r="38" spans="5:9">
      <c r="G38" s="50"/>
      <c r="H38" s="53"/>
      <c r="I38" s="53"/>
    </row>
    <row r="39" spans="5:9">
      <c r="G39" s="50"/>
      <c r="H39" s="50"/>
      <c r="I39" s="50"/>
    </row>
    <row r="40" spans="5:9">
      <c r="G40" s="50"/>
      <c r="H40" s="50"/>
      <c r="I40" s="50"/>
    </row>
    <row r="41" spans="5:9">
      <c r="H41" s="50"/>
      <c r="I41" s="50"/>
    </row>
    <row r="42" spans="5:9">
      <c r="H42" s="50"/>
      <c r="I42" s="50"/>
    </row>
    <row r="43" spans="5:9">
      <c r="H43" s="53"/>
      <c r="I43" s="53"/>
    </row>
    <row r="44" spans="5:9">
      <c r="H44" s="53"/>
      <c r="I44" s="53"/>
    </row>
    <row r="45" spans="5:9">
      <c r="H45" s="53"/>
      <c r="I45" s="53"/>
    </row>
    <row r="46" spans="5:9">
      <c r="H46" s="53"/>
      <c r="I46" s="53"/>
    </row>
    <row r="47" spans="5:9">
      <c r="H47" s="53"/>
      <c r="I47" s="53"/>
    </row>
  </sheetData>
  <mergeCells count="5">
    <mergeCell ref="F27:O27"/>
    <mergeCell ref="C4:I4"/>
    <mergeCell ref="A1:J1"/>
    <mergeCell ref="A4:A5"/>
    <mergeCell ref="B4:B5"/>
  </mergeCells>
  <conditionalFormatting sqref="E34:F35">
    <cfRule type="top10" dxfId="2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6"/>
  <sheetViews>
    <sheetView showGridLines="0" workbookViewId="0">
      <selection activeCell="O19" sqref="O19"/>
    </sheetView>
  </sheetViews>
  <sheetFormatPr baseColWidth="10" defaultColWidth="10.28515625" defaultRowHeight="12.75" customHeight="1"/>
  <cols>
    <col min="1" max="1" width="12.140625" style="2" customWidth="1"/>
    <col min="2" max="2" width="13" style="2" customWidth="1"/>
    <col min="3" max="3" width="14.57031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4.7109375" style="2" customWidth="1"/>
    <col min="8" max="8" width="15.140625" style="2" customWidth="1"/>
    <col min="9" max="9" width="16.5703125" style="2" customWidth="1"/>
    <col min="10" max="10" width="14.5703125" style="2" customWidth="1"/>
    <col min="11" max="16384" width="10.28515625" style="2"/>
  </cols>
  <sheetData>
    <row r="1" spans="1:15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8"/>
    </row>
    <row r="2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29"/>
      <c r="L2" s="4"/>
      <c r="M2" s="4"/>
      <c r="N2" s="4"/>
      <c r="O2" s="4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2"/>
      <c r="L3" s="7"/>
      <c r="M3" s="7"/>
      <c r="N3" s="7"/>
      <c r="O3" s="8"/>
    </row>
    <row r="4" spans="1:15" s="33" customFormat="1" ht="12.75" customHeight="1">
      <c r="A4" s="105" t="s">
        <v>25</v>
      </c>
      <c r="B4" s="107" t="s">
        <v>1</v>
      </c>
      <c r="C4" s="103" t="s">
        <v>0</v>
      </c>
      <c r="D4" s="103"/>
      <c r="E4" s="103"/>
      <c r="F4" s="103"/>
      <c r="G4" s="103"/>
      <c r="H4" s="103"/>
      <c r="I4" s="103"/>
      <c r="J4" s="28"/>
    </row>
    <row r="5" spans="1:15" s="33" customFormat="1" ht="46.5" customHeight="1">
      <c r="A5" s="106"/>
      <c r="B5" s="108"/>
      <c r="C5" s="77" t="s">
        <v>15</v>
      </c>
      <c r="D5" s="77" t="s">
        <v>16</v>
      </c>
      <c r="E5" s="77" t="s">
        <v>17</v>
      </c>
      <c r="F5" s="77" t="s">
        <v>18</v>
      </c>
      <c r="G5" s="77" t="s">
        <v>19</v>
      </c>
      <c r="H5" s="77" t="s">
        <v>20</v>
      </c>
      <c r="I5" s="77" t="s">
        <v>21</v>
      </c>
      <c r="J5" s="28"/>
    </row>
    <row r="6" spans="1:15" s="35" customFormat="1" ht="12.75" customHeight="1">
      <c r="A6" s="34" t="s">
        <v>1</v>
      </c>
      <c r="B6" s="76">
        <f>+C6+D6+E6+F6+G6+H6+I6</f>
        <v>711869</v>
      </c>
      <c r="C6" s="11">
        <f t="shared" ref="C6:I6" si="0">+SUM(C7:C18)</f>
        <v>34598</v>
      </c>
      <c r="D6" s="11">
        <f t="shared" si="0"/>
        <v>57747</v>
      </c>
      <c r="E6" s="11">
        <f t="shared" si="0"/>
        <v>572589</v>
      </c>
      <c r="F6" s="11">
        <f t="shared" si="0"/>
        <v>20498</v>
      </c>
      <c r="G6" s="11">
        <f t="shared" si="0"/>
        <v>17207</v>
      </c>
      <c r="H6" s="11">
        <f t="shared" si="0"/>
        <v>9188</v>
      </c>
      <c r="I6" s="11">
        <f t="shared" si="0"/>
        <v>42</v>
      </c>
    </row>
    <row r="7" spans="1:15" s="38" customFormat="1" ht="12.75" customHeight="1">
      <c r="A7" s="36" t="s">
        <v>2</v>
      </c>
      <c r="B7" s="76">
        <f>+C7+D7+E7+F7+G7+H7+I7</f>
        <v>68879</v>
      </c>
      <c r="C7" s="13">
        <v>524</v>
      </c>
      <c r="D7" s="13">
        <v>8236</v>
      </c>
      <c r="E7" s="13">
        <v>56626</v>
      </c>
      <c r="F7" s="13">
        <v>2157</v>
      </c>
      <c r="G7" s="13">
        <v>624</v>
      </c>
      <c r="H7" s="13">
        <v>712</v>
      </c>
      <c r="I7" s="13">
        <v>0</v>
      </c>
    </row>
    <row r="8" spans="1:15" s="38" customFormat="1" ht="12.75" customHeight="1">
      <c r="A8" s="36" t="s">
        <v>3</v>
      </c>
      <c r="B8" s="76">
        <f>+C8+D8+E8+F8+G8+H8+I8</f>
        <v>71427</v>
      </c>
      <c r="C8" s="13">
        <v>911</v>
      </c>
      <c r="D8" s="13">
        <v>9594</v>
      </c>
      <c r="E8" s="13">
        <v>56756</v>
      </c>
      <c r="F8" s="13">
        <v>2787</v>
      </c>
      <c r="G8" s="13">
        <v>686</v>
      </c>
      <c r="H8" s="13">
        <v>677</v>
      </c>
      <c r="I8" s="13">
        <v>16</v>
      </c>
    </row>
    <row r="9" spans="1:15" s="38" customFormat="1" ht="12.75" customHeight="1">
      <c r="A9" s="36" t="s">
        <v>4</v>
      </c>
      <c r="B9" s="76">
        <f>+C9+D9+E9+F9+G9+H9+I9</f>
        <v>74407</v>
      </c>
      <c r="C9" s="13">
        <v>2766</v>
      </c>
      <c r="D9" s="13">
        <v>9313</v>
      </c>
      <c r="E9" s="13">
        <v>59646</v>
      </c>
      <c r="F9" s="13">
        <v>1062</v>
      </c>
      <c r="G9" s="13">
        <v>777</v>
      </c>
      <c r="H9" s="13">
        <v>837</v>
      </c>
      <c r="I9" s="13">
        <v>6</v>
      </c>
    </row>
    <row r="10" spans="1:15" s="38" customFormat="1" ht="12.75" customHeight="1">
      <c r="A10" s="36" t="s">
        <v>5</v>
      </c>
      <c r="B10" s="76">
        <f>SUM(C10+D10+E10+F10+G10+H10+I10)</f>
        <v>56124</v>
      </c>
      <c r="C10" s="13">
        <v>2729</v>
      </c>
      <c r="D10" s="13">
        <v>6382</v>
      </c>
      <c r="E10" s="13">
        <v>45407</v>
      </c>
      <c r="F10" s="13">
        <v>146</v>
      </c>
      <c r="G10" s="13">
        <v>637</v>
      </c>
      <c r="H10" s="13">
        <v>823</v>
      </c>
      <c r="I10" s="13">
        <v>0</v>
      </c>
    </row>
    <row r="11" spans="1:15" s="38" customFormat="1" ht="12.75" customHeight="1">
      <c r="A11" s="5" t="s">
        <v>6</v>
      </c>
      <c r="B11" s="76">
        <f>SUM(C11+D11+E11+F11+G11+H11+I11)</f>
        <v>51755</v>
      </c>
      <c r="C11" s="13">
        <v>2633</v>
      </c>
      <c r="D11" s="13">
        <v>2687</v>
      </c>
      <c r="E11" s="13">
        <v>44950</v>
      </c>
      <c r="F11" s="13">
        <v>236</v>
      </c>
      <c r="G11" s="13">
        <v>488</v>
      </c>
      <c r="H11" s="13">
        <v>757</v>
      </c>
      <c r="I11" s="13">
        <v>4</v>
      </c>
    </row>
    <row r="12" spans="1:15" s="38" customFormat="1" ht="12.75" customHeight="1">
      <c r="A12" s="5" t="s">
        <v>7</v>
      </c>
      <c r="B12" s="78">
        <f>+C12+D12+E12+F12+G12+H12+I12</f>
        <v>75001</v>
      </c>
      <c r="C12" s="13">
        <v>2509</v>
      </c>
      <c r="D12" s="13">
        <v>2359</v>
      </c>
      <c r="E12" s="13">
        <v>66735</v>
      </c>
      <c r="F12" s="13">
        <v>1005</v>
      </c>
      <c r="G12" s="13">
        <v>1680</v>
      </c>
      <c r="H12" s="13">
        <v>710</v>
      </c>
      <c r="I12" s="13">
        <v>3</v>
      </c>
    </row>
    <row r="13" spans="1:15" s="38" customFormat="1" ht="12.75" customHeight="1">
      <c r="A13" s="5" t="s">
        <v>8</v>
      </c>
      <c r="B13" s="78">
        <f>+C13+D13+E13+F13+G13+H13+I13</f>
        <v>89695</v>
      </c>
      <c r="C13" s="13">
        <v>3587</v>
      </c>
      <c r="D13" s="13">
        <v>4384</v>
      </c>
      <c r="E13" s="13">
        <v>77269</v>
      </c>
      <c r="F13" s="13">
        <v>903</v>
      </c>
      <c r="G13" s="13">
        <v>2739</v>
      </c>
      <c r="H13" s="13">
        <v>813</v>
      </c>
      <c r="I13" s="13">
        <v>0</v>
      </c>
    </row>
    <row r="14" spans="1:15" s="38" customFormat="1" ht="12.75" customHeight="1">
      <c r="A14" s="5" t="s">
        <v>9</v>
      </c>
      <c r="B14" s="78">
        <v>52866</v>
      </c>
      <c r="C14" s="13">
        <v>3272</v>
      </c>
      <c r="D14" s="13">
        <v>2901</v>
      </c>
      <c r="E14" s="13">
        <v>43029</v>
      </c>
      <c r="F14" s="13">
        <v>111</v>
      </c>
      <c r="G14" s="13">
        <v>2799</v>
      </c>
      <c r="H14" s="13">
        <v>753</v>
      </c>
      <c r="I14" s="13">
        <v>1</v>
      </c>
    </row>
    <row r="15" spans="1:15" s="38" customFormat="1" ht="12.75" customHeight="1">
      <c r="A15" s="5" t="s">
        <v>10</v>
      </c>
      <c r="B15" s="78">
        <v>34758</v>
      </c>
      <c r="C15" s="13">
        <v>2565</v>
      </c>
      <c r="D15" s="13">
        <v>2736</v>
      </c>
      <c r="E15" s="13">
        <v>26100</v>
      </c>
      <c r="F15" s="13">
        <v>1696</v>
      </c>
      <c r="G15" s="13">
        <v>962</v>
      </c>
      <c r="H15" s="13">
        <v>691</v>
      </c>
      <c r="I15" s="13">
        <v>8</v>
      </c>
    </row>
    <row r="16" spans="1:15" s="38" customFormat="1" ht="12.75" customHeight="1">
      <c r="A16" s="5" t="s">
        <v>11</v>
      </c>
      <c r="B16" s="79">
        <f>+C16+D16+E16+F16+G16+H16+I16</f>
        <v>39411</v>
      </c>
      <c r="C16" s="13">
        <v>3095</v>
      </c>
      <c r="D16" s="13">
        <v>2223</v>
      </c>
      <c r="E16" s="13">
        <v>30289</v>
      </c>
      <c r="F16" s="13">
        <v>2526</v>
      </c>
      <c r="G16" s="13">
        <v>525</v>
      </c>
      <c r="H16" s="13">
        <v>753</v>
      </c>
      <c r="I16" s="13">
        <v>0</v>
      </c>
    </row>
    <row r="17" spans="1:14" s="38" customFormat="1" ht="12.75" customHeight="1">
      <c r="A17" s="5" t="s">
        <v>12</v>
      </c>
      <c r="B17" s="79">
        <f>+C17+D17+E17+F17+G17+H17+I17</f>
        <v>39126</v>
      </c>
      <c r="C17" s="13">
        <v>3364</v>
      </c>
      <c r="D17" s="13">
        <v>1857</v>
      </c>
      <c r="E17" s="13">
        <v>27447</v>
      </c>
      <c r="F17" s="13">
        <v>3550</v>
      </c>
      <c r="G17" s="13">
        <v>2180</v>
      </c>
      <c r="H17" s="13">
        <v>727</v>
      </c>
      <c r="I17" s="13">
        <v>1</v>
      </c>
    </row>
    <row r="18" spans="1:14" s="38" customFormat="1" ht="12.75" customHeight="1">
      <c r="A18" s="39" t="s">
        <v>13</v>
      </c>
      <c r="B18" s="80">
        <f>+C18+D18+E18+F18+G18+H18+I18</f>
        <v>58420</v>
      </c>
      <c r="C18" s="16">
        <v>6643</v>
      </c>
      <c r="D18" s="16">
        <v>5075</v>
      </c>
      <c r="E18" s="16">
        <v>38335</v>
      </c>
      <c r="F18" s="16">
        <v>4319</v>
      </c>
      <c r="G18" s="16">
        <v>3110</v>
      </c>
      <c r="H18" s="16">
        <v>935</v>
      </c>
      <c r="I18" s="16">
        <v>3</v>
      </c>
    </row>
    <row r="19" spans="1:14" ht="12.75" customHeight="1">
      <c r="A19" s="41" t="s">
        <v>57</v>
      </c>
      <c r="B19" s="51"/>
      <c r="C19" s="51"/>
      <c r="D19" s="51"/>
      <c r="E19" s="51"/>
      <c r="F19" s="51"/>
      <c r="G19" s="51"/>
      <c r="H19" s="51"/>
      <c r="I19" s="51"/>
    </row>
    <row r="20" spans="1:14" ht="12.75" customHeight="1">
      <c r="A20" s="47" t="s">
        <v>23</v>
      </c>
      <c r="B20" s="51"/>
      <c r="C20" s="28"/>
      <c r="D20" s="28"/>
      <c r="E20" s="28"/>
      <c r="F20" s="42"/>
      <c r="G20" s="42"/>
      <c r="H20" s="43"/>
      <c r="I20" s="43"/>
      <c r="J20" s="44"/>
      <c r="K20" s="28"/>
    </row>
    <row r="21" spans="1:14" s="38" customFormat="1" ht="12.75" customHeight="1">
      <c r="A21" s="44" t="s">
        <v>61</v>
      </c>
      <c r="B21" s="51"/>
      <c r="C21" s="47"/>
      <c r="D21" s="48"/>
      <c r="E21" s="48"/>
      <c r="F21" s="48"/>
      <c r="G21" s="48"/>
      <c r="H21" s="48"/>
      <c r="I21" s="48"/>
      <c r="J21" s="48"/>
      <c r="K21" s="37"/>
    </row>
    <row r="22" spans="1:14">
      <c r="A22" s="47"/>
      <c r="B22" s="51"/>
      <c r="C22" s="47"/>
      <c r="D22" s="48"/>
      <c r="E22" s="13"/>
      <c r="F22" s="13"/>
      <c r="G22" s="13"/>
      <c r="H22" s="13"/>
      <c r="I22" s="13"/>
      <c r="J22" s="13"/>
      <c r="K22" s="28"/>
    </row>
    <row r="23" spans="1:14" ht="13.5">
      <c r="A23" s="28"/>
      <c r="B23" s="51"/>
      <c r="C23" s="28"/>
      <c r="D23" s="49"/>
      <c r="E23" s="54"/>
      <c r="F23" s="49"/>
      <c r="G23" s="55"/>
      <c r="H23" s="55"/>
      <c r="I23" s="55"/>
      <c r="J23" s="55"/>
      <c r="K23" s="28"/>
    </row>
    <row r="24" spans="1:14">
      <c r="A24" s="28"/>
      <c r="B24" s="51"/>
      <c r="C24" s="48"/>
      <c r="D24" s="48"/>
      <c r="E24" s="45"/>
      <c r="F24" s="45"/>
      <c r="G24" s="13"/>
      <c r="H24" s="45"/>
      <c r="I24" s="46"/>
      <c r="J24" s="28"/>
      <c r="K24" s="28"/>
    </row>
    <row r="25" spans="1:14">
      <c r="B25" s="51"/>
      <c r="C25" s="56"/>
      <c r="D25" s="56"/>
      <c r="E25" s="53"/>
      <c r="F25" s="53"/>
      <c r="G25" s="57"/>
      <c r="H25" s="53"/>
      <c r="I25" s="50"/>
      <c r="J25" s="50"/>
      <c r="K25" s="50"/>
      <c r="L25" s="50"/>
      <c r="M25" s="50"/>
      <c r="N25" s="50"/>
    </row>
    <row r="26" spans="1:14">
      <c r="B26" s="51"/>
      <c r="C26" s="51"/>
      <c r="D26" s="52"/>
      <c r="E26" s="52"/>
      <c r="G26" s="51"/>
      <c r="H26" s="51"/>
      <c r="I26" s="51"/>
    </row>
    <row r="27" spans="1:14">
      <c r="B27" s="51"/>
      <c r="D27" s="19"/>
      <c r="F27" s="51"/>
    </row>
    <row r="28" spans="1:14" ht="12.75" customHeight="1">
      <c r="B28" s="51"/>
    </row>
    <row r="29" spans="1:14">
      <c r="B29" s="51"/>
      <c r="E29" s="50"/>
      <c r="H29" s="50"/>
      <c r="I29" s="50"/>
    </row>
    <row r="30" spans="1:14">
      <c r="B30" s="51"/>
      <c r="E30" s="50"/>
      <c r="G30" s="50"/>
      <c r="H30" s="50"/>
      <c r="I30" s="50"/>
    </row>
    <row r="31" spans="1:14">
      <c r="B31" s="51"/>
      <c r="E31" s="50"/>
      <c r="F31" s="50"/>
      <c r="G31" s="50"/>
      <c r="H31" s="50"/>
      <c r="I31" s="50"/>
    </row>
    <row r="32" spans="1:14">
      <c r="E32" s="50"/>
      <c r="F32" s="50"/>
      <c r="G32" s="50"/>
      <c r="H32" s="50"/>
      <c r="I32" s="50"/>
    </row>
    <row r="33" spans="5:9">
      <c r="E33" s="50"/>
      <c r="F33" s="50"/>
      <c r="G33" s="50"/>
      <c r="H33" s="53"/>
      <c r="I33" s="53"/>
    </row>
    <row r="34" spans="5:9">
      <c r="F34" s="50"/>
      <c r="G34" s="50"/>
      <c r="H34" s="53"/>
      <c r="I34" s="53"/>
    </row>
    <row r="35" spans="5:9">
      <c r="F35" s="50"/>
      <c r="G35" s="50"/>
      <c r="H35" s="53"/>
      <c r="I35" s="53"/>
    </row>
    <row r="36" spans="5:9">
      <c r="G36" s="50"/>
      <c r="H36" s="53"/>
      <c r="I36" s="53"/>
    </row>
    <row r="37" spans="5:9">
      <c r="G37" s="50"/>
      <c r="H37" s="53"/>
      <c r="I37" s="53"/>
    </row>
    <row r="38" spans="5:9">
      <c r="G38" s="50"/>
      <c r="H38" s="50"/>
      <c r="I38" s="50"/>
    </row>
    <row r="39" spans="5:9">
      <c r="G39" s="50"/>
      <c r="H39" s="50"/>
      <c r="I39" s="50"/>
    </row>
    <row r="40" spans="5:9">
      <c r="H40" s="50"/>
      <c r="I40" s="50"/>
    </row>
    <row r="41" spans="5:9">
      <c r="H41" s="50"/>
      <c r="I41" s="50"/>
    </row>
    <row r="42" spans="5:9">
      <c r="H42" s="53"/>
      <c r="I42" s="53"/>
    </row>
    <row r="43" spans="5:9">
      <c r="H43" s="53"/>
      <c r="I43" s="53"/>
    </row>
    <row r="44" spans="5:9">
      <c r="H44" s="53"/>
      <c r="I44" s="53"/>
    </row>
    <row r="45" spans="5:9">
      <c r="H45" s="53"/>
      <c r="I45" s="53"/>
    </row>
    <row r="46" spans="5:9">
      <c r="H46" s="53"/>
      <c r="I46" s="53"/>
    </row>
  </sheetData>
  <mergeCells count="4">
    <mergeCell ref="C4:I4"/>
    <mergeCell ref="A1:J1"/>
    <mergeCell ref="A4:A5"/>
    <mergeCell ref="B4:B5"/>
  </mergeCells>
  <conditionalFormatting sqref="E33:F34">
    <cfRule type="top10" dxfId="1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6"/>
  <sheetViews>
    <sheetView showGridLines="0" workbookViewId="0">
      <selection activeCell="P26" sqref="P26"/>
    </sheetView>
  </sheetViews>
  <sheetFormatPr baseColWidth="10" defaultColWidth="10.28515625" defaultRowHeight="12.75" customHeight="1"/>
  <cols>
    <col min="1" max="1" width="12.140625" style="2" customWidth="1"/>
    <col min="2" max="2" width="13" style="2" customWidth="1"/>
    <col min="3" max="3" width="14.1406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4.7109375" style="2" customWidth="1"/>
    <col min="8" max="8" width="15.140625" style="2" customWidth="1"/>
    <col min="9" max="9" width="16.5703125" style="2" customWidth="1"/>
    <col min="10" max="10" width="15.28515625" style="2" customWidth="1"/>
    <col min="11" max="16384" width="10.28515625" style="2"/>
  </cols>
  <sheetData>
    <row r="1" spans="1:15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8"/>
      <c r="L1" s="28"/>
      <c r="M1" s="28"/>
    </row>
    <row r="2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29"/>
      <c r="L2" s="29"/>
      <c r="M2" s="29"/>
      <c r="N2" s="4"/>
      <c r="O2" s="4"/>
    </row>
    <row r="3" spans="1:15">
      <c r="A3" s="30"/>
      <c r="B3" s="30"/>
      <c r="C3" s="30"/>
      <c r="D3" s="30"/>
      <c r="E3" s="30"/>
      <c r="F3" s="30"/>
      <c r="G3" s="30"/>
      <c r="H3" s="30"/>
      <c r="I3" s="30"/>
      <c r="J3" s="31"/>
      <c r="K3" s="32"/>
      <c r="L3" s="32"/>
      <c r="M3" s="32"/>
      <c r="N3" s="7"/>
      <c r="O3" s="8"/>
    </row>
    <row r="4" spans="1:15" s="33" customFormat="1" ht="12.75" customHeight="1">
      <c r="A4" s="105" t="s">
        <v>25</v>
      </c>
      <c r="B4" s="107" t="s">
        <v>1</v>
      </c>
      <c r="C4" s="103" t="s">
        <v>0</v>
      </c>
      <c r="D4" s="103"/>
      <c r="E4" s="103"/>
      <c r="F4" s="103"/>
      <c r="G4" s="103"/>
      <c r="H4" s="103"/>
      <c r="I4" s="103"/>
      <c r="J4" s="28"/>
      <c r="K4" s="28"/>
      <c r="L4" s="28"/>
    </row>
    <row r="5" spans="1:15" s="33" customFormat="1" ht="48" customHeight="1">
      <c r="A5" s="106"/>
      <c r="B5" s="108"/>
      <c r="C5" s="77" t="s">
        <v>15</v>
      </c>
      <c r="D5" s="77" t="s">
        <v>16</v>
      </c>
      <c r="E5" s="77" t="s">
        <v>17</v>
      </c>
      <c r="F5" s="77" t="s">
        <v>18</v>
      </c>
      <c r="G5" s="77" t="s">
        <v>19</v>
      </c>
      <c r="H5" s="77" t="s">
        <v>20</v>
      </c>
      <c r="I5" s="77" t="s">
        <v>21</v>
      </c>
      <c r="J5" s="28"/>
      <c r="K5" s="28"/>
      <c r="L5" s="28"/>
    </row>
    <row r="6" spans="1:15" s="35" customFormat="1" ht="12.75" customHeight="1">
      <c r="A6" s="34" t="s">
        <v>1</v>
      </c>
      <c r="B6" s="76">
        <f>+SUM(B7:B18)</f>
        <v>633481</v>
      </c>
      <c r="C6" s="11">
        <f>+SUM(C7:C18)</f>
        <v>55155</v>
      </c>
      <c r="D6" s="11">
        <f t="shared" ref="D6:I6" si="0">+SUM(D7:D18)</f>
        <v>46430</v>
      </c>
      <c r="E6" s="11">
        <f t="shared" si="0"/>
        <v>437991</v>
      </c>
      <c r="F6" s="11">
        <f t="shared" si="0"/>
        <v>57588</v>
      </c>
      <c r="G6" s="11">
        <f t="shared" si="0"/>
        <v>21615</v>
      </c>
      <c r="H6" s="11">
        <f t="shared" si="0"/>
        <v>10153</v>
      </c>
      <c r="I6" s="11">
        <f t="shared" si="0"/>
        <v>4549</v>
      </c>
    </row>
    <row r="7" spans="1:15" s="38" customFormat="1" ht="12.75" customHeight="1">
      <c r="A7" s="36" t="s">
        <v>2</v>
      </c>
      <c r="B7" s="76">
        <f t="shared" ref="B7:B18" si="1">+C7+D7+E7+F7+G7+H7+I7</f>
        <v>72287</v>
      </c>
      <c r="C7" s="13">
        <v>4302</v>
      </c>
      <c r="D7" s="13">
        <v>6501</v>
      </c>
      <c r="E7" s="13">
        <v>43707</v>
      </c>
      <c r="F7" s="13">
        <v>14701</v>
      </c>
      <c r="G7" s="13">
        <v>2343</v>
      </c>
      <c r="H7" s="13">
        <v>722</v>
      </c>
      <c r="I7" s="13">
        <v>11</v>
      </c>
    </row>
    <row r="8" spans="1:15" s="38" customFormat="1" ht="12.75" customHeight="1">
      <c r="A8" s="36" t="s">
        <v>3</v>
      </c>
      <c r="B8" s="76">
        <f t="shared" si="1"/>
        <v>74470</v>
      </c>
      <c r="C8" s="13">
        <v>3645</v>
      </c>
      <c r="D8" s="13">
        <v>7864</v>
      </c>
      <c r="E8" s="13">
        <v>48356</v>
      </c>
      <c r="F8" s="13">
        <v>11060</v>
      </c>
      <c r="G8" s="13">
        <v>2665</v>
      </c>
      <c r="H8" s="13">
        <v>720</v>
      </c>
      <c r="I8" s="13">
        <v>160</v>
      </c>
    </row>
    <row r="9" spans="1:15" s="38" customFormat="1" ht="12.75" customHeight="1">
      <c r="A9" s="36" t="s">
        <v>4</v>
      </c>
      <c r="B9" s="76">
        <f t="shared" si="1"/>
        <v>80866</v>
      </c>
      <c r="C9" s="13">
        <v>4559</v>
      </c>
      <c r="D9" s="13">
        <v>7726</v>
      </c>
      <c r="E9" s="13">
        <v>54678</v>
      </c>
      <c r="F9" s="13">
        <v>9883</v>
      </c>
      <c r="G9" s="13">
        <v>3003</v>
      </c>
      <c r="H9" s="13">
        <v>695</v>
      </c>
      <c r="I9" s="13">
        <v>322</v>
      </c>
    </row>
    <row r="10" spans="1:15" s="38" customFormat="1" ht="12.75" customHeight="1">
      <c r="A10" s="36" t="s">
        <v>5</v>
      </c>
      <c r="B10" s="76">
        <f t="shared" si="1"/>
        <v>57402</v>
      </c>
      <c r="C10" s="13">
        <v>5111</v>
      </c>
      <c r="D10" s="13">
        <v>5437</v>
      </c>
      <c r="E10" s="13">
        <v>36328</v>
      </c>
      <c r="F10" s="13">
        <v>6724</v>
      </c>
      <c r="G10" s="13">
        <v>2668</v>
      </c>
      <c r="H10" s="13">
        <v>803</v>
      </c>
      <c r="I10" s="13">
        <v>331</v>
      </c>
    </row>
    <row r="11" spans="1:15" s="38" customFormat="1" ht="12.75" customHeight="1">
      <c r="A11" s="5" t="s">
        <v>6</v>
      </c>
      <c r="B11" s="76">
        <f t="shared" si="1"/>
        <v>38718</v>
      </c>
      <c r="C11" s="13">
        <v>3496</v>
      </c>
      <c r="D11" s="13">
        <v>1955</v>
      </c>
      <c r="E11" s="13">
        <v>28232</v>
      </c>
      <c r="F11" s="13">
        <v>2679</v>
      </c>
      <c r="G11" s="13">
        <v>1183</v>
      </c>
      <c r="H11" s="13">
        <v>796</v>
      </c>
      <c r="I11" s="13">
        <v>377</v>
      </c>
    </row>
    <row r="12" spans="1:15" s="38" customFormat="1" ht="12.75" customHeight="1">
      <c r="A12" s="5" t="s">
        <v>7</v>
      </c>
      <c r="B12" s="78">
        <f t="shared" si="1"/>
        <v>60574</v>
      </c>
      <c r="C12" s="13">
        <v>3684</v>
      </c>
      <c r="D12" s="13">
        <v>2406</v>
      </c>
      <c r="E12" s="13">
        <v>49187</v>
      </c>
      <c r="F12" s="13">
        <v>1581</v>
      </c>
      <c r="G12" s="13">
        <v>2487</v>
      </c>
      <c r="H12" s="13">
        <v>784</v>
      </c>
      <c r="I12" s="13">
        <v>445</v>
      </c>
    </row>
    <row r="13" spans="1:15" s="38" customFormat="1" ht="12.75" customHeight="1">
      <c r="A13" s="5" t="s">
        <v>8</v>
      </c>
      <c r="B13" s="78">
        <f t="shared" si="1"/>
        <v>58254</v>
      </c>
      <c r="C13" s="13">
        <v>5462</v>
      </c>
      <c r="D13" s="13">
        <v>2800</v>
      </c>
      <c r="E13" s="13">
        <v>45619</v>
      </c>
      <c r="F13" s="13">
        <v>1385</v>
      </c>
      <c r="G13" s="13">
        <v>1625</v>
      </c>
      <c r="H13" s="13">
        <v>837</v>
      </c>
      <c r="I13" s="13">
        <v>526</v>
      </c>
    </row>
    <row r="14" spans="1:15" s="38" customFormat="1" ht="12.75" customHeight="1">
      <c r="A14" s="5" t="s">
        <v>9</v>
      </c>
      <c r="B14" s="78">
        <f t="shared" si="1"/>
        <v>38666</v>
      </c>
      <c r="C14" s="13">
        <v>5236</v>
      </c>
      <c r="D14" s="13">
        <v>2720</v>
      </c>
      <c r="E14" s="13">
        <v>26567</v>
      </c>
      <c r="F14" s="13">
        <v>766</v>
      </c>
      <c r="G14" s="13">
        <v>2140</v>
      </c>
      <c r="H14" s="13">
        <v>831</v>
      </c>
      <c r="I14" s="13">
        <v>406</v>
      </c>
    </row>
    <row r="15" spans="1:15" s="38" customFormat="1" ht="12.75" customHeight="1">
      <c r="A15" s="5" t="s">
        <v>10</v>
      </c>
      <c r="B15" s="78">
        <f t="shared" si="1"/>
        <v>31249</v>
      </c>
      <c r="C15" s="13">
        <v>4685</v>
      </c>
      <c r="D15" s="13">
        <v>1572</v>
      </c>
      <c r="E15" s="13">
        <v>21288</v>
      </c>
      <c r="F15" s="13">
        <v>971</v>
      </c>
      <c r="G15" s="13">
        <v>1434</v>
      </c>
      <c r="H15" s="13">
        <v>899</v>
      </c>
      <c r="I15" s="13">
        <v>400</v>
      </c>
    </row>
    <row r="16" spans="1:15" s="38" customFormat="1" ht="12.75" customHeight="1">
      <c r="A16" s="5" t="s">
        <v>11</v>
      </c>
      <c r="B16" s="79">
        <f t="shared" si="1"/>
        <v>34973</v>
      </c>
      <c r="C16" s="13">
        <v>4095</v>
      </c>
      <c r="D16" s="13">
        <v>1573</v>
      </c>
      <c r="E16" s="13">
        <v>23478</v>
      </c>
      <c r="F16" s="13">
        <v>3184</v>
      </c>
      <c r="G16" s="13">
        <v>1072</v>
      </c>
      <c r="H16" s="13">
        <v>1027</v>
      </c>
      <c r="I16" s="13">
        <v>544</v>
      </c>
    </row>
    <row r="17" spans="1:14" s="38" customFormat="1" ht="12.75" customHeight="1">
      <c r="A17" s="5" t="s">
        <v>12</v>
      </c>
      <c r="B17" s="79">
        <f t="shared" si="1"/>
        <v>40119</v>
      </c>
      <c r="C17" s="13">
        <v>5071</v>
      </c>
      <c r="D17" s="13">
        <v>2310</v>
      </c>
      <c r="E17" s="13">
        <v>28273</v>
      </c>
      <c r="F17" s="13">
        <v>2050</v>
      </c>
      <c r="G17" s="13">
        <v>993</v>
      </c>
      <c r="H17" s="13">
        <v>962</v>
      </c>
      <c r="I17" s="13">
        <v>460</v>
      </c>
    </row>
    <row r="18" spans="1:14" s="38" customFormat="1" ht="12.75" customHeight="1">
      <c r="A18" s="39" t="s">
        <v>13</v>
      </c>
      <c r="B18" s="80">
        <f t="shared" si="1"/>
        <v>45903</v>
      </c>
      <c r="C18" s="16">
        <v>5809</v>
      </c>
      <c r="D18" s="16">
        <v>3566</v>
      </c>
      <c r="E18" s="16">
        <v>32278</v>
      </c>
      <c r="F18" s="16">
        <v>2604</v>
      </c>
      <c r="G18" s="16">
        <v>2</v>
      </c>
      <c r="H18" s="16">
        <v>1077</v>
      </c>
      <c r="I18" s="16">
        <v>567</v>
      </c>
    </row>
    <row r="19" spans="1:14" ht="12.75" customHeight="1">
      <c r="A19" s="41" t="s">
        <v>60</v>
      </c>
      <c r="B19" s="51"/>
      <c r="C19" s="51"/>
      <c r="D19" s="51"/>
      <c r="E19" s="51"/>
      <c r="F19" s="51"/>
      <c r="G19" s="51"/>
      <c r="H19" s="51"/>
      <c r="I19" s="51"/>
    </row>
    <row r="20" spans="1:14" ht="12.75" customHeight="1">
      <c r="A20" s="18" t="s">
        <v>23</v>
      </c>
      <c r="B20" s="51"/>
      <c r="C20" s="28"/>
      <c r="D20" s="28"/>
      <c r="E20" s="28"/>
      <c r="F20" s="42"/>
      <c r="G20" s="42"/>
      <c r="H20" s="43"/>
      <c r="I20" s="43"/>
      <c r="J20" s="44"/>
      <c r="K20" s="28"/>
      <c r="L20" s="28"/>
      <c r="M20" s="28"/>
    </row>
    <row r="21" spans="1:14" s="38" customFormat="1" ht="12.75" customHeight="1">
      <c r="A21" s="20" t="s">
        <v>61</v>
      </c>
      <c r="B21" s="51"/>
      <c r="C21" s="47"/>
      <c r="D21" s="48"/>
      <c r="E21" s="48"/>
      <c r="F21" s="48"/>
      <c r="G21" s="48"/>
      <c r="H21" s="48"/>
      <c r="I21" s="48"/>
      <c r="J21" s="48"/>
      <c r="K21" s="37"/>
      <c r="L21" s="37"/>
      <c r="M21" s="37"/>
    </row>
    <row r="22" spans="1:14">
      <c r="A22" s="47"/>
      <c r="B22" s="51"/>
      <c r="C22" s="47"/>
      <c r="D22" s="48"/>
      <c r="E22" s="13"/>
      <c r="F22" s="13"/>
      <c r="G22" s="13"/>
      <c r="H22" s="13"/>
      <c r="I22" s="13"/>
      <c r="J22" s="13"/>
      <c r="K22" s="28"/>
      <c r="L22" s="28"/>
      <c r="M22" s="28"/>
    </row>
    <row r="23" spans="1:14" ht="13.5">
      <c r="A23" s="28"/>
      <c r="B23" s="51"/>
      <c r="C23" s="28"/>
      <c r="D23" s="49"/>
      <c r="E23" s="49"/>
      <c r="F23" s="49"/>
      <c r="G23" s="49"/>
      <c r="H23" s="49"/>
      <c r="I23" s="49"/>
      <c r="J23" s="49"/>
      <c r="K23" s="28"/>
      <c r="L23" s="28"/>
      <c r="M23" s="28"/>
    </row>
    <row r="24" spans="1:14">
      <c r="A24" s="28"/>
      <c r="B24" s="51"/>
      <c r="C24" s="48"/>
      <c r="D24" s="48"/>
      <c r="E24" s="48"/>
      <c r="F24" s="48"/>
      <c r="G24" s="48"/>
      <c r="H24" s="48"/>
      <c r="I24" s="48"/>
      <c r="J24" s="48"/>
      <c r="K24" s="28"/>
      <c r="L24" s="28"/>
      <c r="M24" s="28"/>
    </row>
    <row r="25" spans="1:14">
      <c r="A25" s="28"/>
      <c r="B25" s="51"/>
      <c r="C25" s="48"/>
      <c r="D25" s="48"/>
      <c r="E25" s="45"/>
      <c r="F25" s="45"/>
      <c r="G25" s="13"/>
      <c r="H25" s="45"/>
      <c r="I25" s="46"/>
      <c r="J25" s="46"/>
      <c r="K25" s="46"/>
      <c r="L25" s="46"/>
      <c r="M25" s="46"/>
      <c r="N25" s="50"/>
    </row>
    <row r="26" spans="1:14">
      <c r="B26" s="51"/>
      <c r="C26" s="51"/>
      <c r="D26" s="52"/>
      <c r="E26" s="52"/>
      <c r="G26" s="51"/>
      <c r="H26" s="51"/>
      <c r="I26" s="51"/>
    </row>
    <row r="27" spans="1:14">
      <c r="B27" s="51"/>
      <c r="D27" s="19"/>
      <c r="F27" s="51"/>
    </row>
    <row r="28" spans="1:14" ht="12.75" customHeight="1">
      <c r="B28" s="51"/>
    </row>
    <row r="29" spans="1:14">
      <c r="B29" s="51"/>
      <c r="C29" s="19"/>
      <c r="E29" s="50"/>
      <c r="H29" s="50"/>
      <c r="I29" s="50"/>
    </row>
    <row r="30" spans="1:14">
      <c r="B30" s="51"/>
      <c r="E30" s="50"/>
      <c r="G30" s="50"/>
      <c r="H30" s="50"/>
      <c r="I30" s="50"/>
    </row>
    <row r="31" spans="1:14">
      <c r="B31" s="51"/>
      <c r="E31" s="50"/>
      <c r="F31" s="50"/>
      <c r="G31" s="50"/>
      <c r="H31" s="50"/>
      <c r="I31" s="50"/>
    </row>
    <row r="32" spans="1:14">
      <c r="E32" s="50"/>
      <c r="F32" s="50"/>
      <c r="G32" s="50"/>
      <c r="H32" s="50"/>
      <c r="I32" s="50"/>
    </row>
    <row r="33" spans="5:9">
      <c r="E33" s="50"/>
      <c r="F33" s="50"/>
      <c r="G33" s="50"/>
      <c r="H33" s="53"/>
      <c r="I33" s="53"/>
    </row>
    <row r="34" spans="5:9">
      <c r="F34" s="50"/>
      <c r="G34" s="50"/>
      <c r="H34" s="53"/>
      <c r="I34" s="53"/>
    </row>
    <row r="35" spans="5:9">
      <c r="F35" s="50"/>
      <c r="G35" s="50"/>
      <c r="H35" s="53"/>
      <c r="I35" s="53"/>
    </row>
    <row r="36" spans="5:9">
      <c r="F36" s="50"/>
      <c r="G36" s="50"/>
      <c r="H36" s="53"/>
      <c r="I36" s="53"/>
    </row>
    <row r="37" spans="5:9">
      <c r="G37" s="50"/>
      <c r="H37" s="53"/>
      <c r="I37" s="53"/>
    </row>
    <row r="38" spans="5:9">
      <c r="G38" s="50"/>
      <c r="H38" s="50"/>
      <c r="I38" s="50"/>
    </row>
    <row r="39" spans="5:9">
      <c r="G39" s="50"/>
      <c r="H39" s="50"/>
      <c r="I39" s="50"/>
    </row>
    <row r="40" spans="5:9">
      <c r="H40" s="50"/>
      <c r="I40" s="50"/>
    </row>
    <row r="41" spans="5:9">
      <c r="H41" s="50"/>
      <c r="I41" s="50"/>
    </row>
    <row r="42" spans="5:9">
      <c r="H42" s="53"/>
      <c r="I42" s="53"/>
    </row>
    <row r="43" spans="5:9">
      <c r="H43" s="53"/>
      <c r="I43" s="53"/>
    </row>
    <row r="44" spans="5:9">
      <c r="H44" s="53"/>
      <c r="I44" s="53"/>
    </row>
    <row r="45" spans="5:9">
      <c r="H45" s="53"/>
      <c r="I45" s="53"/>
    </row>
    <row r="46" spans="5:9">
      <c r="H46" s="53"/>
      <c r="I46" s="53"/>
    </row>
  </sheetData>
  <mergeCells count="4">
    <mergeCell ref="C4:I4"/>
    <mergeCell ref="A1:J1"/>
    <mergeCell ref="A4:A5"/>
    <mergeCell ref="B4:B5"/>
  </mergeCells>
  <conditionalFormatting sqref="E33:F34">
    <cfRule type="top10" dxfId="0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15"/>
  <sheetViews>
    <sheetView showGridLines="0" workbookViewId="0">
      <selection activeCell="L31" sqref="L31"/>
    </sheetView>
  </sheetViews>
  <sheetFormatPr baseColWidth="10" defaultColWidth="10.28515625" defaultRowHeight="12.75"/>
  <cols>
    <col min="1" max="1" width="32" style="2" customWidth="1"/>
    <col min="2" max="2" width="18.28515625" style="2" customWidth="1"/>
    <col min="3" max="3" width="8.7109375" style="2" bestFit="1" customWidth="1"/>
    <col min="4" max="6" width="7.7109375" style="2" bestFit="1" customWidth="1"/>
    <col min="7" max="7" width="5.28515625" style="2" bestFit="1" customWidth="1"/>
    <col min="8" max="11" width="6.7109375" style="2" bestFit="1" customWidth="1"/>
    <col min="12" max="12" width="10.85546875" style="2" customWidth="1"/>
    <col min="13" max="15" width="9.5703125" style="2" customWidth="1"/>
    <col min="16" max="16" width="12.42578125" style="2" customWidth="1"/>
    <col min="17" max="17" width="13.42578125" style="2" customWidth="1"/>
    <col min="18" max="16384" width="10.28515625" style="2"/>
  </cols>
  <sheetData>
    <row r="1" spans="1:22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27" customHeight="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</row>
    <row r="3" spans="1:22" ht="11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  <c r="S3" s="7"/>
      <c r="T3" s="7"/>
      <c r="U3" s="7"/>
      <c r="V3" s="8"/>
    </row>
    <row r="4" spans="1:22">
      <c r="A4" s="70" t="s">
        <v>0</v>
      </c>
      <c r="B4" s="23" t="s">
        <v>41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</row>
    <row r="5" spans="1:22" ht="12.75" customHeight="1">
      <c r="A5" s="88" t="s">
        <v>1</v>
      </c>
      <c r="B5" s="88"/>
      <c r="C5" s="71">
        <f t="shared" ref="C5:O5" si="0">C6+C7+C8+C9+C10+C11+C12</f>
        <v>160150</v>
      </c>
      <c r="D5" s="71">
        <f t="shared" si="0"/>
        <v>43873</v>
      </c>
      <c r="E5" s="71">
        <f t="shared" si="0"/>
        <v>48481</v>
      </c>
      <c r="F5" s="71">
        <f t="shared" si="0"/>
        <v>24027</v>
      </c>
      <c r="G5" s="71">
        <f t="shared" si="0"/>
        <v>549</v>
      </c>
      <c r="H5" s="71">
        <f t="shared" si="0"/>
        <v>675</v>
      </c>
      <c r="I5" s="71">
        <f t="shared" si="0"/>
        <v>593</v>
      </c>
      <c r="J5" s="71">
        <f t="shared" si="0"/>
        <v>3070</v>
      </c>
      <c r="K5" s="71">
        <f t="shared" si="0"/>
        <v>2303</v>
      </c>
      <c r="L5" s="71">
        <f t="shared" si="0"/>
        <v>2970</v>
      </c>
      <c r="M5" s="71">
        <f t="shared" si="0"/>
        <v>5788</v>
      </c>
      <c r="N5" s="71">
        <f t="shared" si="0"/>
        <v>9366</v>
      </c>
      <c r="O5" s="71">
        <f t="shared" si="0"/>
        <v>18455</v>
      </c>
    </row>
    <row r="6" spans="1:22" ht="12.75" customHeight="1">
      <c r="A6" s="93" t="s">
        <v>43</v>
      </c>
      <c r="B6" s="93" t="s">
        <v>54</v>
      </c>
      <c r="C6" s="72">
        <v>102869</v>
      </c>
      <c r="D6" s="73">
        <v>34039</v>
      </c>
      <c r="E6" s="73">
        <v>38457</v>
      </c>
      <c r="F6" s="73">
        <v>18692</v>
      </c>
      <c r="G6" s="73">
        <v>0</v>
      </c>
      <c r="H6" s="73">
        <v>102</v>
      </c>
      <c r="I6" s="73">
        <v>11</v>
      </c>
      <c r="J6" s="73">
        <v>1090</v>
      </c>
      <c r="K6" s="73">
        <v>649</v>
      </c>
      <c r="L6" s="73">
        <v>323</v>
      </c>
      <c r="M6" s="73">
        <v>1163</v>
      </c>
      <c r="N6" s="73">
        <v>2525</v>
      </c>
      <c r="O6" s="73">
        <v>5818</v>
      </c>
    </row>
    <row r="7" spans="1:22" ht="15" customHeight="1">
      <c r="A7" s="93" t="s">
        <v>18</v>
      </c>
      <c r="B7" s="93" t="s">
        <v>18</v>
      </c>
      <c r="C7" s="72">
        <v>17344</v>
      </c>
      <c r="D7" s="73">
        <v>2689</v>
      </c>
      <c r="E7" s="73">
        <v>2626</v>
      </c>
      <c r="F7" s="73">
        <v>1089</v>
      </c>
      <c r="G7" s="73">
        <v>3</v>
      </c>
      <c r="H7" s="73">
        <v>2</v>
      </c>
      <c r="I7" s="73">
        <v>15</v>
      </c>
      <c r="J7" s="73">
        <v>65</v>
      </c>
      <c r="K7" s="73">
        <v>35</v>
      </c>
      <c r="L7" s="73">
        <v>62</v>
      </c>
      <c r="M7" s="73">
        <v>1645</v>
      </c>
      <c r="N7" s="73">
        <v>3898</v>
      </c>
      <c r="O7" s="73">
        <v>5215</v>
      </c>
    </row>
    <row r="8" spans="1:22" ht="19.5" customHeight="1">
      <c r="A8" s="93" t="s">
        <v>15</v>
      </c>
      <c r="B8" s="93" t="s">
        <v>52</v>
      </c>
      <c r="C8" s="72">
        <v>13993</v>
      </c>
      <c r="D8" s="73">
        <v>2121</v>
      </c>
      <c r="E8" s="73">
        <v>1569</v>
      </c>
      <c r="F8" s="73">
        <v>1116</v>
      </c>
      <c r="G8" s="73">
        <v>172</v>
      </c>
      <c r="H8" s="73">
        <v>213</v>
      </c>
      <c r="I8" s="73">
        <v>331</v>
      </c>
      <c r="J8" s="73">
        <v>872</v>
      </c>
      <c r="K8" s="73">
        <v>352</v>
      </c>
      <c r="L8" s="73">
        <v>862</v>
      </c>
      <c r="M8" s="73">
        <v>991</v>
      </c>
      <c r="N8" s="73">
        <v>945</v>
      </c>
      <c r="O8" s="73">
        <v>4449</v>
      </c>
    </row>
    <row r="9" spans="1:22">
      <c r="A9" s="93" t="s">
        <v>45</v>
      </c>
      <c r="B9" s="93" t="s">
        <v>56</v>
      </c>
      <c r="C9" s="72">
        <v>11109</v>
      </c>
      <c r="D9" s="73">
        <v>3901</v>
      </c>
      <c r="E9" s="73">
        <v>4545</v>
      </c>
      <c r="F9" s="73">
        <v>2251</v>
      </c>
      <c r="G9" s="73">
        <v>2</v>
      </c>
      <c r="H9" s="73">
        <v>0</v>
      </c>
      <c r="I9" s="73">
        <v>0</v>
      </c>
      <c r="J9" s="73">
        <v>43</v>
      </c>
      <c r="K9" s="73">
        <v>10</v>
      </c>
      <c r="L9" s="73">
        <v>8</v>
      </c>
      <c r="M9" s="73">
        <v>14</v>
      </c>
      <c r="N9" s="73">
        <v>14</v>
      </c>
      <c r="O9" s="73">
        <v>321</v>
      </c>
    </row>
    <row r="10" spans="1:22" ht="12.75" customHeight="1">
      <c r="A10" s="93" t="s">
        <v>49</v>
      </c>
      <c r="B10" s="93" t="s">
        <v>52</v>
      </c>
      <c r="C10" s="72">
        <v>10895</v>
      </c>
      <c r="D10" s="73">
        <v>761</v>
      </c>
      <c r="E10" s="73">
        <v>876</v>
      </c>
      <c r="F10" s="73">
        <v>587</v>
      </c>
      <c r="G10" s="73">
        <v>353</v>
      </c>
      <c r="H10" s="73">
        <v>332</v>
      </c>
      <c r="I10" s="73">
        <v>227</v>
      </c>
      <c r="J10" s="73">
        <v>864</v>
      </c>
      <c r="K10" s="73">
        <v>998</v>
      </c>
      <c r="L10" s="73">
        <v>1320</v>
      </c>
      <c r="M10" s="73">
        <v>1458</v>
      </c>
      <c r="N10" s="73">
        <v>1306</v>
      </c>
      <c r="O10" s="73">
        <v>1813</v>
      </c>
    </row>
    <row r="11" spans="1:22" ht="12.75" customHeight="1">
      <c r="A11" s="93" t="s">
        <v>47</v>
      </c>
      <c r="B11" s="93" t="s">
        <v>46</v>
      </c>
      <c r="C11" s="72">
        <v>3760</v>
      </c>
      <c r="D11" s="73">
        <v>359</v>
      </c>
      <c r="E11" s="73">
        <v>406</v>
      </c>
      <c r="F11" s="73">
        <v>292</v>
      </c>
      <c r="G11" s="73">
        <v>19</v>
      </c>
      <c r="H11" s="73">
        <v>26</v>
      </c>
      <c r="I11" s="73">
        <v>9</v>
      </c>
      <c r="J11" s="73">
        <v>121</v>
      </c>
      <c r="K11" s="73">
        <v>259</v>
      </c>
      <c r="L11" s="73">
        <v>379</v>
      </c>
      <c r="M11" s="73">
        <v>502</v>
      </c>
      <c r="N11" s="73">
        <v>635</v>
      </c>
      <c r="O11" s="73">
        <v>753</v>
      </c>
    </row>
    <row r="12" spans="1:22">
      <c r="A12" s="94" t="s">
        <v>51</v>
      </c>
      <c r="B12" s="94" t="s">
        <v>53</v>
      </c>
      <c r="C12" s="74">
        <v>180</v>
      </c>
      <c r="D12" s="75">
        <v>3</v>
      </c>
      <c r="E12" s="75">
        <v>2</v>
      </c>
      <c r="F12" s="75">
        <v>0</v>
      </c>
      <c r="G12" s="75">
        <v>0</v>
      </c>
      <c r="H12" s="75">
        <v>0</v>
      </c>
      <c r="I12" s="75">
        <v>0</v>
      </c>
      <c r="J12" s="75">
        <v>15</v>
      </c>
      <c r="K12" s="75">
        <v>0</v>
      </c>
      <c r="L12" s="75">
        <v>16</v>
      </c>
      <c r="M12" s="75">
        <v>15</v>
      </c>
      <c r="N12" s="75">
        <v>43</v>
      </c>
      <c r="O12" s="75">
        <v>86</v>
      </c>
    </row>
    <row r="13" spans="1:22">
      <c r="A13" s="26" t="s">
        <v>60</v>
      </c>
    </row>
    <row r="14" spans="1:22">
      <c r="A14" s="18" t="s">
        <v>23</v>
      </c>
    </row>
    <row r="15" spans="1:22">
      <c r="A15" s="20" t="s">
        <v>63</v>
      </c>
    </row>
  </sheetData>
  <sortState ref="A6:P12">
    <sortCondition descending="1" ref="C6:C12"/>
  </sortState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18"/>
  <sheetViews>
    <sheetView workbookViewId="0">
      <selection activeCell="R19" sqref="R19"/>
    </sheetView>
  </sheetViews>
  <sheetFormatPr baseColWidth="10" defaultColWidth="10.28515625" defaultRowHeight="12.75" customHeight="1"/>
  <cols>
    <col min="1" max="1" width="43.42578125" style="2" customWidth="1"/>
    <col min="2" max="2" width="16.42578125" style="2" customWidth="1"/>
    <col min="3" max="3" width="9.7109375" style="2" customWidth="1"/>
    <col min="4" max="4" width="9.28515625" style="2" customWidth="1"/>
    <col min="5" max="5" width="9.42578125" style="2" customWidth="1"/>
    <col min="6" max="6" width="9.28515625" style="2" customWidth="1"/>
    <col min="7" max="7" width="8.28515625" style="2" customWidth="1"/>
    <col min="8" max="9" width="8.140625" style="2" customWidth="1"/>
    <col min="10" max="11" width="8.5703125" style="2" customWidth="1"/>
    <col min="12" max="12" width="11.7109375" style="2" customWidth="1"/>
    <col min="13" max="15" width="9.5703125" style="2" customWidth="1"/>
    <col min="16" max="16" width="12.42578125" style="2" customWidth="1"/>
    <col min="17" max="17" width="13.42578125" style="2" customWidth="1"/>
    <col min="18" max="16384" width="10.28515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30" customHeight="1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</row>
    <row r="3" spans="1:22" ht="9.199999999999999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  <c r="S3" s="7"/>
      <c r="T3" s="7"/>
      <c r="U3" s="7"/>
      <c r="V3" s="8"/>
    </row>
    <row r="4" spans="1:22">
      <c r="A4" s="70" t="s">
        <v>0</v>
      </c>
      <c r="B4" s="92" t="s">
        <v>41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22">
      <c r="A5" s="88" t="s">
        <v>1</v>
      </c>
      <c r="B5" s="88"/>
      <c r="C5" s="76">
        <f>+D5+E5+F5+G5+H5+I5+J5+K5+L5+M5+N5+O5</f>
        <v>393830</v>
      </c>
      <c r="D5" s="76">
        <f t="shared" ref="D5:O5" si="0">D6+D7+D8+D9+D10+D11+D12</f>
        <v>15694</v>
      </c>
      <c r="E5" s="76">
        <f t="shared" si="0"/>
        <v>19539</v>
      </c>
      <c r="F5" s="76">
        <f t="shared" si="0"/>
        <v>27692</v>
      </c>
      <c r="G5" s="76">
        <f t="shared" si="0"/>
        <v>29381</v>
      </c>
      <c r="H5" s="76">
        <f t="shared" si="0"/>
        <v>24602</v>
      </c>
      <c r="I5" s="76">
        <f t="shared" si="0"/>
        <v>26210</v>
      </c>
      <c r="J5" s="76">
        <f t="shared" si="0"/>
        <v>38403</v>
      </c>
      <c r="K5" s="76">
        <f t="shared" si="0"/>
        <v>28757</v>
      </c>
      <c r="L5" s="76">
        <f t="shared" si="0"/>
        <v>23930</v>
      </c>
      <c r="M5" s="76">
        <f t="shared" si="0"/>
        <v>42457</v>
      </c>
      <c r="N5" s="76">
        <f t="shared" si="0"/>
        <v>48283</v>
      </c>
      <c r="O5" s="76">
        <f t="shared" si="0"/>
        <v>68882</v>
      </c>
    </row>
    <row r="6" spans="1:22" ht="15" customHeight="1">
      <c r="A6" s="95" t="s">
        <v>43</v>
      </c>
      <c r="B6" s="95" t="s">
        <v>42</v>
      </c>
      <c r="C6" s="11">
        <f>+D6+E6+G6+F6+H6+I6+J6+K6+L6+M6+N6+O6</f>
        <v>245309</v>
      </c>
      <c r="D6" s="13">
        <v>7515</v>
      </c>
      <c r="E6" s="13">
        <v>8912</v>
      </c>
      <c r="F6" s="13">
        <v>12802</v>
      </c>
      <c r="G6" s="13">
        <v>14118</v>
      </c>
      <c r="H6" s="13">
        <v>11620</v>
      </c>
      <c r="I6" s="13">
        <v>17503</v>
      </c>
      <c r="J6" s="13">
        <v>27281</v>
      </c>
      <c r="K6" s="13">
        <v>19726</v>
      </c>
      <c r="L6" s="13">
        <v>14145</v>
      </c>
      <c r="M6" s="13">
        <v>27102</v>
      </c>
      <c r="N6" s="13">
        <v>36322</v>
      </c>
      <c r="O6" s="13">
        <v>48263</v>
      </c>
    </row>
    <row r="7" spans="1:22" ht="15" customHeight="1">
      <c r="A7" s="95" t="s">
        <v>15</v>
      </c>
      <c r="B7" s="95" t="s">
        <v>48</v>
      </c>
      <c r="C7" s="11">
        <f>+D7+E7+F7+G7+H7+I7+J7+K7+L7+M7+N7+O7</f>
        <v>59505</v>
      </c>
      <c r="D7" s="13">
        <v>616</v>
      </c>
      <c r="E7" s="13">
        <v>2764</v>
      </c>
      <c r="F7" s="13">
        <v>4151</v>
      </c>
      <c r="G7" s="13">
        <v>4122</v>
      </c>
      <c r="H7" s="13">
        <v>4914</v>
      </c>
      <c r="I7" s="13">
        <v>4617</v>
      </c>
      <c r="J7" s="13">
        <v>5525</v>
      </c>
      <c r="K7" s="13">
        <v>5613</v>
      </c>
      <c r="L7" s="13">
        <v>5143</v>
      </c>
      <c r="M7" s="13">
        <v>5371</v>
      </c>
      <c r="N7" s="13">
        <v>5430</v>
      </c>
      <c r="O7" s="13">
        <v>11239</v>
      </c>
    </row>
    <row r="8" spans="1:22" ht="13.5" customHeight="1">
      <c r="A8" s="95" t="s">
        <v>18</v>
      </c>
      <c r="B8" s="95" t="s">
        <v>18</v>
      </c>
      <c r="C8" s="11">
        <f>+D8+E8+F8+G8+H8+I8+J8+K8+L8+M8+N8+O8</f>
        <v>34735</v>
      </c>
      <c r="D8" s="13">
        <v>5362</v>
      </c>
      <c r="E8" s="13">
        <v>5004</v>
      </c>
      <c r="F8" s="13">
        <v>6694</v>
      </c>
      <c r="G8" s="13">
        <v>6908</v>
      </c>
      <c r="H8" s="13">
        <v>1287</v>
      </c>
      <c r="I8" s="13">
        <v>1042</v>
      </c>
      <c r="J8" s="13">
        <v>1480</v>
      </c>
      <c r="K8" s="13">
        <v>123</v>
      </c>
      <c r="L8" s="13">
        <v>664</v>
      </c>
      <c r="M8" s="13">
        <v>3470</v>
      </c>
      <c r="N8" s="13">
        <v>817</v>
      </c>
      <c r="O8" s="13">
        <v>1884</v>
      </c>
    </row>
    <row r="9" spans="1:22">
      <c r="A9" s="95" t="s">
        <v>45</v>
      </c>
      <c r="B9" s="95" t="s">
        <v>44</v>
      </c>
      <c r="C9" s="11">
        <f>+D9+E9+F9+G9+H9+I9+J9+K9+L9+M9+N9+O9</f>
        <v>29073</v>
      </c>
      <c r="D9" s="13">
        <v>773</v>
      </c>
      <c r="E9" s="13">
        <v>1424</v>
      </c>
      <c r="F9" s="13">
        <v>2194</v>
      </c>
      <c r="G9" s="13">
        <v>2176</v>
      </c>
      <c r="H9" s="13">
        <v>2649</v>
      </c>
      <c r="I9" s="13">
        <v>1850</v>
      </c>
      <c r="J9" s="13">
        <v>3008</v>
      </c>
      <c r="K9" s="13">
        <v>2268</v>
      </c>
      <c r="L9" s="13">
        <v>1990</v>
      </c>
      <c r="M9" s="13">
        <v>3338</v>
      </c>
      <c r="N9" s="13">
        <v>3573</v>
      </c>
      <c r="O9" s="13">
        <v>3830</v>
      </c>
    </row>
    <row r="10" spans="1:22" ht="15" customHeight="1">
      <c r="A10" s="95" t="s">
        <v>49</v>
      </c>
      <c r="B10" s="95" t="s">
        <v>48</v>
      </c>
      <c r="C10" s="11">
        <f>+D10+E10+G10+F10+H10+I10+J10+K10+L10</f>
        <v>10109</v>
      </c>
      <c r="D10" s="13">
        <v>933</v>
      </c>
      <c r="E10" s="13">
        <v>759</v>
      </c>
      <c r="F10" s="13">
        <v>1118</v>
      </c>
      <c r="G10" s="13">
        <v>1208</v>
      </c>
      <c r="H10" s="13">
        <v>3393</v>
      </c>
      <c r="I10" s="13">
        <v>537</v>
      </c>
      <c r="J10" s="13">
        <v>312</v>
      </c>
      <c r="K10" s="13">
        <v>387</v>
      </c>
      <c r="L10" s="13">
        <v>1462</v>
      </c>
      <c r="M10" s="13">
        <v>1647</v>
      </c>
      <c r="N10" s="13">
        <v>659</v>
      </c>
      <c r="O10" s="13">
        <v>724</v>
      </c>
    </row>
    <row r="11" spans="1:22" ht="15" customHeight="1">
      <c r="A11" s="95" t="s">
        <v>47</v>
      </c>
      <c r="B11" s="95" t="s">
        <v>55</v>
      </c>
      <c r="C11" s="11">
        <f>+D11+E11+F11+G11+H11+I11+J11+K11+L11+M11+N11+O11</f>
        <v>9259</v>
      </c>
      <c r="D11" s="13">
        <v>493</v>
      </c>
      <c r="E11" s="13">
        <v>650</v>
      </c>
      <c r="F11" s="13">
        <v>704</v>
      </c>
      <c r="G11" s="13">
        <v>834</v>
      </c>
      <c r="H11" s="13">
        <v>716</v>
      </c>
      <c r="I11" s="13">
        <v>634</v>
      </c>
      <c r="J11" s="13">
        <v>783</v>
      </c>
      <c r="K11" s="13">
        <v>624</v>
      </c>
      <c r="L11" s="13">
        <v>522</v>
      </c>
      <c r="M11" s="13">
        <v>665</v>
      </c>
      <c r="N11" s="13">
        <v>591</v>
      </c>
      <c r="O11" s="13">
        <v>2043</v>
      </c>
    </row>
    <row r="12" spans="1:22" ht="13.5" customHeight="1">
      <c r="A12" s="96" t="s">
        <v>51</v>
      </c>
      <c r="B12" s="96" t="s">
        <v>50</v>
      </c>
      <c r="C12" s="14">
        <f>+D12+E12+G12+F12+H12+I12+J12+K12+L12+M12+N12+O12</f>
        <v>2810</v>
      </c>
      <c r="D12" s="16">
        <v>2</v>
      </c>
      <c r="E12" s="16">
        <v>26</v>
      </c>
      <c r="F12" s="16">
        <v>29</v>
      </c>
      <c r="G12" s="16">
        <v>15</v>
      </c>
      <c r="H12" s="16">
        <v>23</v>
      </c>
      <c r="I12" s="16">
        <v>27</v>
      </c>
      <c r="J12" s="16">
        <v>14</v>
      </c>
      <c r="K12" s="16">
        <v>16</v>
      </c>
      <c r="L12" s="16">
        <v>4</v>
      </c>
      <c r="M12" s="16">
        <v>864</v>
      </c>
      <c r="N12" s="16">
        <v>891</v>
      </c>
      <c r="O12" s="16">
        <v>899</v>
      </c>
    </row>
    <row r="13" spans="1:22" ht="13.5" customHeight="1">
      <c r="A13" s="26" t="s">
        <v>26</v>
      </c>
      <c r="B13" s="27"/>
      <c r="C13" s="1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2">
      <c r="A14" s="18" t="s">
        <v>23</v>
      </c>
    </row>
    <row r="15" spans="1:22">
      <c r="A15" s="20" t="s">
        <v>61</v>
      </c>
    </row>
    <row r="18" spans="3:3">
      <c r="C18" s="19"/>
    </row>
  </sheetData>
  <sortState ref="A6:P12">
    <sortCondition descending="1" ref="C6:C12"/>
  </sortState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colBreaks count="1" manualBreakCount="1">
    <brk id="14" min="2" max="35" man="1"/>
  </colBreaks>
  <ignoredErrors>
    <ignoredError sqref="C6 C1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45"/>
  <sheetViews>
    <sheetView workbookViewId="0">
      <selection activeCell="R10" sqref="R10"/>
    </sheetView>
  </sheetViews>
  <sheetFormatPr baseColWidth="10" defaultColWidth="10.28515625" defaultRowHeight="12.75"/>
  <cols>
    <col min="1" max="1" width="41" style="2" customWidth="1"/>
    <col min="2" max="2" width="16.42578125" style="2" customWidth="1"/>
    <col min="3" max="3" width="10.85546875" style="2" bestFit="1" customWidth="1"/>
    <col min="4" max="6" width="7.7109375" style="2" bestFit="1" customWidth="1"/>
    <col min="7" max="7" width="8.28515625" style="2" customWidth="1"/>
    <col min="8" max="9" width="8.140625" style="2" customWidth="1"/>
    <col min="10" max="10" width="8.5703125" style="2" customWidth="1"/>
    <col min="11" max="11" width="7.5703125" style="2" customWidth="1"/>
    <col min="12" max="12" width="11.7109375" style="2" customWidth="1"/>
    <col min="13" max="15" width="9.5703125" style="2" customWidth="1"/>
    <col min="16" max="16" width="12.42578125" style="2" customWidth="1"/>
    <col min="17" max="17" width="13.42578125" style="2" customWidth="1"/>
    <col min="18" max="16384" width="10.28515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31.5" customHeight="1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  <c r="S3" s="7"/>
      <c r="T3" s="7"/>
      <c r="U3" s="7"/>
      <c r="V3" s="8"/>
    </row>
    <row r="4" spans="1:22">
      <c r="A4" s="92" t="s">
        <v>0</v>
      </c>
      <c r="B4" s="92" t="s">
        <v>41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22" ht="12.75" customHeight="1">
      <c r="A5" s="88" t="s">
        <v>14</v>
      </c>
      <c r="B5" s="88"/>
      <c r="C5" s="76">
        <v>534044</v>
      </c>
      <c r="D5" s="76">
        <v>61100</v>
      </c>
      <c r="E5" s="76">
        <v>58684</v>
      </c>
      <c r="F5" s="76">
        <v>50570</v>
      </c>
      <c r="G5" s="76">
        <v>43328</v>
      </c>
      <c r="H5" s="76">
        <v>33837</v>
      </c>
      <c r="I5" s="76">
        <v>51412</v>
      </c>
      <c r="J5" s="76">
        <v>69274</v>
      </c>
      <c r="K5" s="76">
        <v>45474</v>
      </c>
      <c r="L5" s="76">
        <v>28943</v>
      </c>
      <c r="M5" s="76">
        <v>30218</v>
      </c>
      <c r="N5" s="76">
        <v>28999</v>
      </c>
      <c r="O5" s="76">
        <v>32205</v>
      </c>
      <c r="P5" s="19"/>
    </row>
    <row r="6" spans="1:22" ht="12.75" customHeight="1">
      <c r="A6" s="84" t="s">
        <v>43</v>
      </c>
      <c r="B6" s="89" t="s">
        <v>54</v>
      </c>
      <c r="C6" s="11">
        <v>455492</v>
      </c>
      <c r="D6" s="12">
        <v>52108</v>
      </c>
      <c r="E6" s="12">
        <v>49603</v>
      </c>
      <c r="F6" s="12">
        <v>42703</v>
      </c>
      <c r="G6" s="12">
        <v>36667</v>
      </c>
      <c r="H6" s="12">
        <v>30209</v>
      </c>
      <c r="I6" s="12">
        <v>46926</v>
      </c>
      <c r="J6" s="12">
        <v>60409</v>
      </c>
      <c r="K6" s="12">
        <v>37455</v>
      </c>
      <c r="L6" s="12">
        <v>24519</v>
      </c>
      <c r="M6" s="12">
        <v>26594</v>
      </c>
      <c r="N6" s="12">
        <v>23994</v>
      </c>
      <c r="O6" s="13">
        <v>24305</v>
      </c>
      <c r="P6" s="19"/>
    </row>
    <row r="7" spans="1:22" ht="12.75" customHeight="1">
      <c r="A7" s="84" t="s">
        <v>15</v>
      </c>
      <c r="B7" s="89" t="s">
        <v>52</v>
      </c>
      <c r="C7" s="11">
        <v>32758</v>
      </c>
      <c r="D7" s="12">
        <v>3113</v>
      </c>
      <c r="E7" s="12">
        <v>2276</v>
      </c>
      <c r="F7" s="12">
        <v>2009</v>
      </c>
      <c r="G7" s="12">
        <v>2956</v>
      </c>
      <c r="H7" s="12">
        <v>2212</v>
      </c>
      <c r="I7" s="12">
        <v>2558</v>
      </c>
      <c r="J7" s="12">
        <v>5481</v>
      </c>
      <c r="K7" s="12">
        <v>5452</v>
      </c>
      <c r="L7" s="12">
        <v>3150</v>
      </c>
      <c r="M7" s="12">
        <v>1761</v>
      </c>
      <c r="N7" s="12">
        <v>453</v>
      </c>
      <c r="O7" s="12">
        <v>1337</v>
      </c>
      <c r="P7" s="19"/>
    </row>
    <row r="8" spans="1:22" ht="12.75" customHeight="1">
      <c r="A8" s="84" t="s">
        <v>45</v>
      </c>
      <c r="B8" s="89" t="s">
        <v>56</v>
      </c>
      <c r="C8" s="11">
        <v>25158</v>
      </c>
      <c r="D8" s="12">
        <v>2700</v>
      </c>
      <c r="E8" s="12">
        <v>4794</v>
      </c>
      <c r="F8" s="12">
        <v>3571</v>
      </c>
      <c r="G8" s="12">
        <v>1086</v>
      </c>
      <c r="H8" s="12">
        <v>10</v>
      </c>
      <c r="I8" s="12">
        <v>825</v>
      </c>
      <c r="J8" s="12">
        <v>1458</v>
      </c>
      <c r="K8" s="12">
        <v>1608</v>
      </c>
      <c r="L8" s="12">
        <v>576</v>
      </c>
      <c r="M8" s="12">
        <v>955</v>
      </c>
      <c r="N8" s="12">
        <v>3426</v>
      </c>
      <c r="O8" s="13">
        <v>4149</v>
      </c>
      <c r="P8" s="19"/>
    </row>
    <row r="9" spans="1:22">
      <c r="A9" s="84" t="s">
        <v>47</v>
      </c>
      <c r="B9" s="89" t="s">
        <v>46</v>
      </c>
      <c r="C9" s="72">
        <v>8039</v>
      </c>
      <c r="D9" s="12">
        <v>517</v>
      </c>
      <c r="E9" s="12">
        <v>367</v>
      </c>
      <c r="F9" s="12">
        <v>564</v>
      </c>
      <c r="G9" s="12">
        <v>1088</v>
      </c>
      <c r="H9" s="12">
        <v>841</v>
      </c>
      <c r="I9" s="12">
        <v>678</v>
      </c>
      <c r="J9" s="12">
        <v>533</v>
      </c>
      <c r="K9" s="12">
        <v>590</v>
      </c>
      <c r="L9" s="12">
        <v>398</v>
      </c>
      <c r="M9" s="12">
        <v>541</v>
      </c>
      <c r="N9" s="12">
        <v>745</v>
      </c>
      <c r="O9" s="13">
        <v>1177</v>
      </c>
      <c r="P9" s="19"/>
    </row>
    <row r="10" spans="1:22" ht="12.75" customHeight="1">
      <c r="A10" s="84" t="s">
        <v>18</v>
      </c>
      <c r="B10" s="89" t="s">
        <v>18</v>
      </c>
      <c r="C10" s="11">
        <v>7938</v>
      </c>
      <c r="D10" s="12">
        <v>1211</v>
      </c>
      <c r="E10" s="12">
        <v>1193</v>
      </c>
      <c r="F10" s="12">
        <v>1497</v>
      </c>
      <c r="G10" s="12">
        <v>1265</v>
      </c>
      <c r="H10" s="12">
        <v>170</v>
      </c>
      <c r="I10" s="12">
        <v>243</v>
      </c>
      <c r="J10" s="12">
        <v>1072</v>
      </c>
      <c r="K10" s="12">
        <v>47</v>
      </c>
      <c r="L10" s="12">
        <v>65</v>
      </c>
      <c r="M10" s="12">
        <v>77</v>
      </c>
      <c r="N10" s="12">
        <v>155</v>
      </c>
      <c r="O10" s="13">
        <v>943</v>
      </c>
      <c r="P10" s="19"/>
    </row>
    <row r="11" spans="1:22" ht="15" customHeight="1">
      <c r="A11" s="84" t="s">
        <v>49</v>
      </c>
      <c r="B11" s="89" t="s">
        <v>52</v>
      </c>
      <c r="C11" s="11">
        <v>3607</v>
      </c>
      <c r="D11" s="12">
        <v>591</v>
      </c>
      <c r="E11" s="12">
        <v>413</v>
      </c>
      <c r="F11" s="12">
        <v>206</v>
      </c>
      <c r="G11" s="12">
        <v>229</v>
      </c>
      <c r="H11" s="12">
        <v>390</v>
      </c>
      <c r="I11" s="12">
        <v>175</v>
      </c>
      <c r="J11" s="12">
        <v>315</v>
      </c>
      <c r="K11" s="12">
        <v>294</v>
      </c>
      <c r="L11" s="12">
        <v>224</v>
      </c>
      <c r="M11" s="12">
        <v>288</v>
      </c>
      <c r="N11" s="12">
        <v>226</v>
      </c>
      <c r="O11" s="13">
        <v>256</v>
      </c>
      <c r="P11" s="19"/>
    </row>
    <row r="12" spans="1:22" ht="12.75" customHeight="1">
      <c r="A12" s="85" t="s">
        <v>51</v>
      </c>
      <c r="B12" s="90" t="s">
        <v>53</v>
      </c>
      <c r="C12" s="14">
        <v>1052</v>
      </c>
      <c r="D12" s="15">
        <v>860</v>
      </c>
      <c r="E12" s="15">
        <v>38</v>
      </c>
      <c r="F12" s="15">
        <v>20</v>
      </c>
      <c r="G12" s="15">
        <v>37</v>
      </c>
      <c r="H12" s="15">
        <v>5</v>
      </c>
      <c r="I12" s="15">
        <v>7</v>
      </c>
      <c r="J12" s="15">
        <v>6</v>
      </c>
      <c r="K12" s="15">
        <v>28</v>
      </c>
      <c r="L12" s="15">
        <v>11</v>
      </c>
      <c r="M12" s="15">
        <v>2</v>
      </c>
      <c r="N12" s="15">
        <v>0</v>
      </c>
      <c r="O12" s="16">
        <v>38</v>
      </c>
      <c r="P12" s="19"/>
    </row>
    <row r="13" spans="1:22">
      <c r="A13" s="17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2">
      <c r="A14" s="18" t="s">
        <v>23</v>
      </c>
      <c r="C14" s="10"/>
      <c r="D14" s="19"/>
      <c r="E14" s="19"/>
      <c r="F14" s="19"/>
      <c r="G14" s="19"/>
      <c r="H14" s="19"/>
      <c r="I14" s="19"/>
      <c r="J14" s="19"/>
    </row>
    <row r="15" spans="1:22">
      <c r="A15" s="20" t="s">
        <v>61</v>
      </c>
      <c r="C15" s="10"/>
    </row>
    <row r="16" spans="1:22">
      <c r="C16" s="10"/>
    </row>
    <row r="17" spans="2:16">
      <c r="B17" s="13"/>
      <c r="C17" s="10"/>
      <c r="D17" s="13"/>
      <c r="E17" s="13"/>
      <c r="F17" s="13"/>
      <c r="G17" s="13"/>
      <c r="H17" s="21"/>
      <c r="I17" s="21"/>
      <c r="J17" s="21"/>
      <c r="K17" s="21"/>
      <c r="L17" s="21"/>
      <c r="M17" s="21"/>
      <c r="N17" s="21"/>
      <c r="O17" s="13"/>
      <c r="P17" s="13"/>
    </row>
    <row r="18" spans="2:16">
      <c r="B18" s="13"/>
      <c r="C18" s="10"/>
      <c r="D18" s="13"/>
      <c r="E18" s="13"/>
      <c r="F18" s="13"/>
      <c r="G18" s="13"/>
      <c r="H18" s="13"/>
      <c r="I18" s="13"/>
      <c r="J18" s="13"/>
    </row>
    <row r="19" spans="2:16">
      <c r="C19" s="1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9"/>
      <c r="P19" s="19"/>
    </row>
    <row r="20" spans="2:16">
      <c r="C20" s="1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6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2:16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2:16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6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6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6"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2:16"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2:16"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2:16"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2:16"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2:16"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2:16"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4:14"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4:14"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4:14"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4:14"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4:14"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9" spans="4:14">
      <c r="D39" s="19"/>
      <c r="E39" s="19"/>
      <c r="F39" s="19"/>
      <c r="G39" s="19"/>
      <c r="H39" s="19"/>
      <c r="I39" s="19"/>
      <c r="J39" s="19"/>
      <c r="K39" s="19"/>
    </row>
    <row r="40" spans="4:14">
      <c r="D40" s="19"/>
      <c r="E40" s="19"/>
      <c r="F40" s="19"/>
      <c r="G40" s="19"/>
      <c r="H40" s="19"/>
      <c r="I40" s="19"/>
      <c r="J40" s="19"/>
      <c r="K40" s="19"/>
    </row>
    <row r="41" spans="4:14">
      <c r="D41" s="19"/>
      <c r="E41" s="19"/>
      <c r="F41" s="19"/>
      <c r="G41" s="19"/>
      <c r="H41" s="19"/>
      <c r="I41" s="19"/>
      <c r="J41" s="19"/>
      <c r="K41" s="19"/>
    </row>
    <row r="42" spans="4:14">
      <c r="D42" s="19"/>
      <c r="E42" s="19"/>
      <c r="F42" s="19"/>
      <c r="G42" s="19"/>
      <c r="H42" s="19"/>
      <c r="I42" s="19"/>
      <c r="J42" s="19"/>
      <c r="K42" s="19"/>
    </row>
    <row r="43" spans="4:14">
      <c r="D43" s="19"/>
      <c r="E43" s="19"/>
      <c r="F43" s="19"/>
      <c r="G43" s="19"/>
      <c r="H43" s="19"/>
      <c r="I43" s="19"/>
      <c r="J43" s="19"/>
      <c r="K43" s="19"/>
    </row>
    <row r="44" spans="4:14">
      <c r="D44" s="19"/>
      <c r="E44" s="19"/>
      <c r="F44" s="19"/>
      <c r="G44" s="19"/>
      <c r="H44" s="19"/>
      <c r="I44" s="19"/>
      <c r="J44" s="19"/>
      <c r="K44" s="19"/>
    </row>
    <row r="45" spans="4:14">
      <c r="D45" s="19"/>
      <c r="E45" s="19"/>
      <c r="F45" s="19"/>
      <c r="G45" s="19"/>
      <c r="H45" s="19"/>
      <c r="I45" s="19"/>
      <c r="J45" s="19"/>
      <c r="K45" s="19"/>
    </row>
  </sheetData>
  <sortState ref="A6:P12">
    <sortCondition descending="1" ref="C6:C1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5"/>
  <sheetViews>
    <sheetView workbookViewId="0">
      <selection activeCell="M31" sqref="M31"/>
    </sheetView>
  </sheetViews>
  <sheetFormatPr baseColWidth="10" defaultColWidth="10.28515625" defaultRowHeight="12.75"/>
  <cols>
    <col min="1" max="1" width="38.7109375" style="2" customWidth="1"/>
    <col min="2" max="2" width="14.7109375" style="2" customWidth="1"/>
    <col min="3" max="3" width="10.85546875" style="2" bestFit="1" customWidth="1"/>
    <col min="4" max="11" width="7.7109375" style="2" bestFit="1" customWidth="1"/>
    <col min="12" max="12" width="10" style="2" customWidth="1"/>
    <col min="13" max="15" width="11" style="2" customWidth="1"/>
    <col min="16" max="16384" width="10.2851562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customHeight="1">
      <c r="A2" s="112" t="s">
        <v>66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33" customHeight="1">
      <c r="A4" s="70" t="s">
        <v>0</v>
      </c>
      <c r="B4" s="91" t="s">
        <v>41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34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ht="12.75" customHeight="1">
      <c r="A5" s="83" t="s">
        <v>14</v>
      </c>
      <c r="B5" s="83"/>
      <c r="C5" s="76">
        <f>SUM(D5:O5)</f>
        <v>346176</v>
      </c>
      <c r="D5" s="76">
        <v>29060</v>
      </c>
      <c r="E5" s="76">
        <v>30096</v>
      </c>
      <c r="F5" s="76">
        <v>29357</v>
      </c>
      <c r="G5" s="76">
        <v>20266</v>
      </c>
      <c r="H5" s="76">
        <v>21879</v>
      </c>
      <c r="I5" s="76">
        <v>40822</v>
      </c>
      <c r="J5" s="76">
        <v>51506</v>
      </c>
      <c r="K5" s="76">
        <f>SUM(K6:K12)</f>
        <v>29515</v>
      </c>
      <c r="L5" s="76">
        <f>SUM(L6:L12)</f>
        <v>18121</v>
      </c>
      <c r="M5" s="76">
        <f>SUM(M6:M12)</f>
        <v>19444</v>
      </c>
      <c r="N5" s="76">
        <f>SUM(N6:N12)</f>
        <v>24417</v>
      </c>
      <c r="O5" s="76">
        <f>SUM(O6:O12)</f>
        <v>31693</v>
      </c>
    </row>
    <row r="6" spans="1:15" ht="12.75" customHeight="1">
      <c r="A6" s="84" t="s">
        <v>43</v>
      </c>
      <c r="B6" s="89" t="s">
        <v>42</v>
      </c>
      <c r="C6" s="11">
        <f>SUM(D6:O6)</f>
        <v>291627</v>
      </c>
      <c r="D6" s="12">
        <v>22052</v>
      </c>
      <c r="E6" s="12">
        <v>24573</v>
      </c>
      <c r="F6" s="12">
        <v>25229</v>
      </c>
      <c r="G6" s="12">
        <v>16244</v>
      </c>
      <c r="H6" s="12">
        <v>20210</v>
      </c>
      <c r="I6" s="12">
        <v>37749</v>
      </c>
      <c r="J6" s="12">
        <v>45006</v>
      </c>
      <c r="K6" s="12">
        <v>22501</v>
      </c>
      <c r="L6" s="12">
        <v>15397</v>
      </c>
      <c r="M6" s="12">
        <v>17096</v>
      </c>
      <c r="N6" s="12">
        <v>19955</v>
      </c>
      <c r="O6" s="12">
        <v>25615</v>
      </c>
    </row>
    <row r="7" spans="1:15" ht="12.75" customHeight="1">
      <c r="A7" s="84" t="s">
        <v>45</v>
      </c>
      <c r="B7" s="89" t="s">
        <v>56</v>
      </c>
      <c r="C7" s="11">
        <f t="shared" ref="C7:C12" si="0">SUM(D7:O7)</f>
        <v>21075</v>
      </c>
      <c r="D7" s="12">
        <v>4703</v>
      </c>
      <c r="E7" s="12">
        <v>3884</v>
      </c>
      <c r="F7" s="12">
        <v>2110</v>
      </c>
      <c r="G7" s="12">
        <v>1487</v>
      </c>
      <c r="H7" s="12">
        <v>31</v>
      </c>
      <c r="I7" s="12">
        <v>575</v>
      </c>
      <c r="J7" s="12">
        <v>1534</v>
      </c>
      <c r="K7" s="12">
        <v>651</v>
      </c>
      <c r="L7" s="12">
        <v>190</v>
      </c>
      <c r="M7" s="12">
        <v>760</v>
      </c>
      <c r="N7" s="12">
        <v>2242</v>
      </c>
      <c r="O7" s="12">
        <v>2908</v>
      </c>
    </row>
    <row r="8" spans="1:15" ht="12.75" customHeight="1">
      <c r="A8" s="84" t="s">
        <v>47</v>
      </c>
      <c r="B8" s="89" t="s">
        <v>46</v>
      </c>
      <c r="C8" s="11">
        <f t="shared" si="0"/>
        <v>11311</v>
      </c>
      <c r="D8" s="12">
        <v>842</v>
      </c>
      <c r="E8" s="12">
        <v>775</v>
      </c>
      <c r="F8" s="12">
        <v>969</v>
      </c>
      <c r="G8" s="12">
        <v>1048</v>
      </c>
      <c r="H8" s="12">
        <v>1044</v>
      </c>
      <c r="I8" s="12">
        <v>954</v>
      </c>
      <c r="J8" s="12">
        <v>1187</v>
      </c>
      <c r="K8" s="12">
        <v>876</v>
      </c>
      <c r="L8" s="12">
        <v>786</v>
      </c>
      <c r="M8" s="12">
        <v>777</v>
      </c>
      <c r="N8" s="12">
        <v>908</v>
      </c>
      <c r="O8" s="12">
        <v>1145</v>
      </c>
    </row>
    <row r="9" spans="1:15" ht="15" customHeight="1">
      <c r="A9" s="84" t="s">
        <v>15</v>
      </c>
      <c r="B9" s="89" t="s">
        <v>52</v>
      </c>
      <c r="C9" s="11">
        <v>8150</v>
      </c>
      <c r="D9" s="12">
        <v>493</v>
      </c>
      <c r="E9" s="12">
        <v>440</v>
      </c>
      <c r="F9" s="12">
        <v>666</v>
      </c>
      <c r="G9" s="12">
        <v>823</v>
      </c>
      <c r="H9" s="12">
        <v>114</v>
      </c>
      <c r="I9" s="12">
        <v>324</v>
      </c>
      <c r="J9" s="12">
        <v>338</v>
      </c>
      <c r="K9" s="12">
        <v>3013</v>
      </c>
      <c r="L9" s="12">
        <v>902</v>
      </c>
      <c r="M9" s="12">
        <v>359</v>
      </c>
      <c r="N9" s="12">
        <v>424</v>
      </c>
      <c r="O9" s="12">
        <v>254</v>
      </c>
    </row>
    <row r="10" spans="1:15" ht="12.75" customHeight="1">
      <c r="A10" s="84" t="s">
        <v>18</v>
      </c>
      <c r="B10" s="89" t="s">
        <v>18</v>
      </c>
      <c r="C10" s="11">
        <f t="shared" si="0"/>
        <v>5896</v>
      </c>
      <c r="D10" s="12">
        <v>714</v>
      </c>
      <c r="E10" s="12">
        <v>205</v>
      </c>
      <c r="F10" s="12">
        <v>157</v>
      </c>
      <c r="G10" s="12">
        <v>184</v>
      </c>
      <c r="H10" s="12">
        <v>249</v>
      </c>
      <c r="I10" s="12">
        <v>904</v>
      </c>
      <c r="J10" s="12">
        <v>1817</v>
      </c>
      <c r="K10" s="12">
        <v>508</v>
      </c>
      <c r="L10" s="12">
        <v>174</v>
      </c>
      <c r="M10" s="12">
        <v>162</v>
      </c>
      <c r="N10" s="12">
        <v>319</v>
      </c>
      <c r="O10" s="12">
        <v>503</v>
      </c>
    </row>
    <row r="11" spans="1:15" ht="15" customHeight="1">
      <c r="A11" s="84" t="s">
        <v>49</v>
      </c>
      <c r="B11" s="89" t="s">
        <v>52</v>
      </c>
      <c r="C11" s="11">
        <f t="shared" si="0"/>
        <v>4600</v>
      </c>
      <c r="D11" s="12">
        <v>237</v>
      </c>
      <c r="E11" s="12">
        <v>212</v>
      </c>
      <c r="F11" s="12">
        <v>209</v>
      </c>
      <c r="G11" s="12">
        <v>428</v>
      </c>
      <c r="H11" s="12">
        <v>198</v>
      </c>
      <c r="I11" s="12">
        <v>314</v>
      </c>
      <c r="J11" s="12">
        <v>348</v>
      </c>
      <c r="K11" s="12">
        <v>367</v>
      </c>
      <c r="L11" s="12">
        <v>263</v>
      </c>
      <c r="M11" s="12">
        <v>280</v>
      </c>
      <c r="N11" s="12">
        <v>523</v>
      </c>
      <c r="O11" s="12">
        <v>1221</v>
      </c>
    </row>
    <row r="12" spans="1:15" ht="12.75" customHeight="1">
      <c r="A12" s="85" t="s">
        <v>51</v>
      </c>
      <c r="B12" s="90" t="s">
        <v>53</v>
      </c>
      <c r="C12" s="14">
        <f t="shared" si="0"/>
        <v>3517</v>
      </c>
      <c r="D12" s="15">
        <v>19</v>
      </c>
      <c r="E12" s="15">
        <v>7</v>
      </c>
      <c r="F12" s="15">
        <v>17</v>
      </c>
      <c r="G12" s="15">
        <v>52</v>
      </c>
      <c r="H12" s="15">
        <v>33</v>
      </c>
      <c r="I12" s="15">
        <v>2</v>
      </c>
      <c r="J12" s="15">
        <v>1276</v>
      </c>
      <c r="K12" s="15">
        <v>1599</v>
      </c>
      <c r="L12" s="15">
        <v>409</v>
      </c>
      <c r="M12" s="15">
        <v>10</v>
      </c>
      <c r="N12" s="15">
        <v>46</v>
      </c>
      <c r="O12" s="15">
        <v>47</v>
      </c>
    </row>
    <row r="13" spans="1:15">
      <c r="A13" s="17" t="s">
        <v>22</v>
      </c>
      <c r="B13" s="1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8" t="s">
        <v>23</v>
      </c>
      <c r="B14" s="18"/>
    </row>
    <row r="15" spans="1:15" ht="15.75" customHeight="1">
      <c r="A15" s="111" t="s">
        <v>61</v>
      </c>
      <c r="B15" s="111"/>
      <c r="C15" s="111"/>
      <c r="D15" s="111"/>
    </row>
    <row r="16" spans="1: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32" spans="3:15">
      <c r="C32" s="19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4:15"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4:15"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4:15"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4: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4: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9" spans="4:15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4:15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4:15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4:15"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4:15"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4:15"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4:15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</sheetData>
  <sortState ref="A4:J11">
    <sortCondition descending="1" ref="C4:C11"/>
  </sortState>
  <mergeCells count="2">
    <mergeCell ref="A15:D15"/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2022-09-15T12:49:42Z</dcterms:created>
  <dcterms:modified xsi:type="dcterms:W3CDTF">2025-09-11T19:36:39Z</dcterms:modified>
</cp:coreProperties>
</file>