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xr:revisionPtr revIDLastSave="0" documentId="13_ncr:1_{8D3D05DD-FA73-4642-BA6E-423AF6F1C0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agost  2022" sheetId="8" r:id="rId1"/>
    <sheet name="Hoja1" sheetId="9" r:id="rId2"/>
  </sheets>
  <definedNames>
    <definedName name="_xlnm.Print_Area" localSheetId="0">'Plantilla Ejecucion agost  2022'!$B$1:$P$103</definedName>
    <definedName name="_xlnm.Print_Titles" localSheetId="0">'Plantilla Ejecucion agost 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8" l="1"/>
  <c r="D63" i="8" l="1"/>
  <c r="R75" i="8" l="1"/>
  <c r="E38" i="8"/>
  <c r="E40" i="8"/>
  <c r="E39" i="8"/>
  <c r="E34" i="8"/>
  <c r="E58" i="8"/>
  <c r="E57" i="8"/>
  <c r="E56" i="8"/>
  <c r="E55" i="8"/>
  <c r="E54" i="8"/>
  <c r="E26" i="8"/>
  <c r="E25" i="8"/>
  <c r="E24" i="8"/>
  <c r="E23" i="8"/>
  <c r="E22" i="8"/>
  <c r="E21" i="8"/>
  <c r="E20" i="8"/>
  <c r="E19" i="8"/>
  <c r="E18" i="8"/>
  <c r="E16" i="8"/>
  <c r="E13" i="8"/>
  <c r="E12" i="8"/>
  <c r="D11" i="8" l="1"/>
  <c r="I17" i="8" l="1"/>
  <c r="C71" i="8" l="1"/>
  <c r="C68" i="8"/>
  <c r="C63" i="8"/>
  <c r="C53" i="8"/>
  <c r="C75" i="8" s="1"/>
  <c r="C45" i="8"/>
  <c r="C37" i="8"/>
  <c r="C27" i="8"/>
  <c r="C17" i="8"/>
  <c r="C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4" i="8"/>
  <c r="E15" i="8"/>
  <c r="D17" i="8"/>
  <c r="F17" i="8"/>
  <c r="G17" i="8"/>
  <c r="H17" i="8"/>
  <c r="J17" i="8"/>
  <c r="K17" i="8"/>
  <c r="L17" i="8"/>
  <c r="M17" i="8"/>
  <c r="N17" i="8"/>
  <c r="P17" i="8"/>
  <c r="Q17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G75" i="8" l="1"/>
  <c r="P75" i="8"/>
  <c r="K75" i="8"/>
  <c r="E37" i="8"/>
  <c r="J75" i="8"/>
  <c r="O75" i="8"/>
  <c r="F75" i="8"/>
  <c r="I75" i="8"/>
  <c r="L75" i="8"/>
  <c r="H75" i="8"/>
  <c r="Q75" i="8"/>
  <c r="D88" i="8"/>
  <c r="N75" i="8"/>
  <c r="D75" i="8"/>
  <c r="M75" i="8"/>
  <c r="E68" i="8"/>
  <c r="E71" i="8"/>
  <c r="E45" i="8"/>
  <c r="E78" i="8"/>
  <c r="E63" i="8"/>
  <c r="E53" i="8"/>
  <c r="E27" i="8"/>
  <c r="E17" i="8"/>
  <c r="E11" i="8"/>
  <c r="E75" i="8" l="1"/>
  <c r="Q88" i="8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1" i="8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<sst xmlns="http://schemas.openxmlformats.org/spreadsheetml/2006/main" count="108" uniqueCount="107">
  <si>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</si>
  <si>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</si>
  <si>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</si>
  <si>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</si>
  <si>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</si>
  <si>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</si>
  <si>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</si>
  <si>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</si>
  <si>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</si>
  <si>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</si>
  <si>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</si>
  <si>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</si>
  <si>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</si>
  <si>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</si>
  <si>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</si>
  <si>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</si>
  <si>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</si>
  <si>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</si>
  <si>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</si>
  <si>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</si>
  <si>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</si>
  <si>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</si>
  <si>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</si>
  <si>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</si>
  <si>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</si>
  <si>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</si>
  <si>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</si>
  <si>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</si>
  <si>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</si>
  <si>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</si>
  <si>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</si>
  <si>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</si>
  <si>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</si>
  <si>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</si>
  <si>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</si>
  <si>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</si>
  <si>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</si>
  <si>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</si>
  <si>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</si>
  <si>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</si>
  <si>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</si>
  <si>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</si>
  <si>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</si>
  <si>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</si>
  <si>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</si>
  <si>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</si>
  <si>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</si>
  <si>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</si>
  <si>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</si>
  <si>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</si>
  <si>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</si>
  <si>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</si>
  <si>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</si>
  <si>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</si>
  <si>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</si>
  <si>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</si>
  <si>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</si>
  <si>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</si>
  <si>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</si>
  <si>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</si>
  <si>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</si>
  <si>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</si>
  <si>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</si>
  <si>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</si>
  <si>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</si>
  <si>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</si>
  <si>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</si>
  <si>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</si>
  <si>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</si>
  <si>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</si>
  <si>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</si>
  <si>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</si>
  <si>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</si>
  <si>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</si>
  <si>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</si>
  <si>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</si>
  <si>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</si>
  <si>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</si>
  <si>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</si>
  <si>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</si>
  <si>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</si>
  <si>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</si>
  <si>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</si>
  <si>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</si>
  <si>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</si>
  <si>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</si>
  <si>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</si>
  <si>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</si>
  <si>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</si>
  <si>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</si>
  <si>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</si>
  <si>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</si>
  <si>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</si>
  <si>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</si>
  <si>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</si>
  <si>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</si>
  <si>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</si>
  <si>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</si>
  <si>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</si>
  <si>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</si>
  <si>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</si>
  <si>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Análista Financiero</t>
  </si>
  <si>
    <t>Preparado por:</t>
  </si>
  <si>
    <t>Licdo. Rafael E. Díaz Araujo</t>
  </si>
  <si>
    <t>Licda. Celedonia Montero Montero</t>
  </si>
  <si>
    <t>Encda. De Contabilidad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</si>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</sst>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0" fillId="6" borderId="0" xfId="0" applyFill="1"/>
    <xf numFmtId="0" fontId="9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211134</xdr:colOff>
      <xdr:row>1</xdr:row>
      <xdr:rowOff>25809</xdr:rowOff>
    </xdr:from>
    <xdr:to>
      <xdr:col>13</xdr:col>
      <xdr:colOff>1124108</xdr:colOff>
      <xdr:row>5</xdr:row>
      <xdr:rowOff>19477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7399" y="261133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537882</xdr:colOff>
      <xdr:row>93</xdr:row>
      <xdr:rowOff>145678</xdr:rowOff>
    </xdr:from>
    <xdr:to>
      <xdr:col>7</xdr:col>
      <xdr:colOff>972478</xdr:colOff>
      <xdr:row>98</xdr:row>
      <xdr:rowOff>123265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91A4E94-B083-7229-7769-D0449A65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86264" y="31443707"/>
          <a:ext cx="2776626" cy="101973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1333497</xdr:colOff>
      <xdr:row>107</xdr:row>
      <xdr:rowOff>78441</xdr:rowOff>
    </xdr:from>
    <xdr:to>
      <xdr:col>2</xdr:col>
      <xdr:colOff>627527</xdr:colOff>
      <xdr:row>115</xdr:row>
      <xdr:rowOff>54171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B6E16F7-C587-4041-B685-AB13E3CD4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38615" y="34514117"/>
          <a:ext cx="2947147" cy="1656613"/>
        </a:xfrm>
        <a:prstGeom prst="rect">
          <a:avLst/>
        </a:prstGeom>
      </xdr:spPr>
    </xdr:pic>
    <xdr:clientData/>
  </xdr:twoCellAnchor>
  <xdr:twoCellAnchor editAs="oneCell">
    <xdr:from>
      <xdr:col>10</xdr:col>
      <xdr:colOff>616322</xdr:colOff>
      <xdr:row>111</xdr:row>
      <xdr:rowOff>121304</xdr:rowOff>
    </xdr:from>
    <xdr:to>
      <xdr:col>13</xdr:col>
      <xdr:colOff>403410</xdr:colOff>
      <xdr:row>120</xdr:row>
      <xdr:rowOff>111212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0BA3F43-0115-4607-A428-58787C2AA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702116" y="35386216"/>
          <a:ext cx="3372970" cy="1838878"/>
        </a:xfrm>
        <a:prstGeom prst="rect">
          <a:avLst/>
        </a:prstGeom>
      </xdr:spPr>
    </xdr:pic>
    <xdr:clientData/>
  </xdr:twoCellAnchor>
  <xdr:twoCellAnchor editAs="oneCell">
    <xdr:from>
      <xdr:col>6</xdr:col>
      <xdr:colOff>997324</xdr:colOff>
      <xdr:row>108</xdr:row>
      <xdr:rowOff>190501</xdr:rowOff>
    </xdr:from>
    <xdr:to>
      <xdr:col>9</xdr:col>
      <xdr:colOff>257736</xdr:colOff>
      <xdr:row>118</xdr:row>
      <xdr:rowOff>88045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FB619E0-BDFB-4D74-8033-3350B9CB8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0522324" y="34861501"/>
          <a:ext cx="2622177" cy="1959426"/>
        </a:xfrm>
        <a:prstGeom prst="rect">
          <a:avLst/>
        </a:prstGeom>
      </xdr:spPr>
    </xdr:pic>
    <xdr:clientData/>
  </xdr:twoCellAnchor>
  <xdr:twoCellAnchor editAs="oneCell">
    <xdr:from>
      <xdr:col>1</xdr:col>
      <xdr:colOff>627529</xdr:colOff>
      <xdr:row>94</xdr:row>
      <xdr:rowOff>33618</xdr:rowOff>
    </xdr:from>
    <xdr:to>
      <xdr:col>1</xdr:col>
      <xdr:colOff>3204882</xdr:colOff>
      <xdr:row>98</xdr:row>
      <xdr:rowOff>230535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B061704-F0A6-82E3-B6CB-B075E231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2647" y="31533353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12</xdr:col>
      <xdr:colOff>1680</xdr:colOff>
      <xdr:row>94</xdr:row>
      <xdr:rowOff>11205</xdr:rowOff>
    </xdr:from>
    <xdr:to>
      <xdr:col>14</xdr:col>
      <xdr:colOff>437939</xdr:colOff>
      <xdr:row>98</xdr:row>
      <xdr:rowOff>56029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4737C9C-0DD9-3BF3-B47E-42A5CFAC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530356" y="31510940"/>
          <a:ext cx="2856730" cy="885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26</xdr:row>
      <xdr:rowOff>0</xdr:rowOff>
    </xdr:from>
    <xdr:to>
      <xdr:col>15</xdr:col>
      <xdr:colOff>425823</xdr:colOff>
      <xdr:row>29</xdr:row>
      <xdr:rowOff>120579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E793D-1F63-4C63-886D-BC6A3BD5F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5" y="4962525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B73" zoomScale="85" zoomScaleNormal="100" zoomScaleSheetLayoutView="85" workbookViewId="0">
      <selection activeCell="E111" sqref="E111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28515625" style="6" customWidth="1"/>
    <col min="6" max="6" width="17.5703125" style="6" customWidth="1"/>
    <col min="7" max="7" width="17.42578125" style="6" customWidth="1"/>
    <col min="8" max="9" width="16.42578125" style="6" bestFit="1" customWidth="1"/>
    <col min="10" max="11" width="18" style="6" customWidth="1"/>
    <col min="12" max="12" width="18.5703125" style="6" customWidth="1"/>
    <col min="13" max="13" width="17.140625" style="6" customWidth="1"/>
    <col min="14" max="14" width="19.140625" style="6" customWidth="1"/>
    <col min="15" max="15" width="17.42578125" style="6" customWidth="1"/>
    <col min="16" max="16" width="14" style="6" hidden="1" customWidth="1"/>
    <col min="17" max="17" width="11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4" t="s">
        <v>48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9" ht="18.75" customHeight="1" x14ac:dyDescent="0.25">
      <c r="B2" s="74" t="s">
        <v>49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9" ht="18.7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9"/>
      <c r="O3" s="9"/>
      <c r="P3" s="9"/>
      <c r="Q3" s="9">
        <v>42</v>
      </c>
    </row>
    <row r="4" spans="1:29" ht="18.75" x14ac:dyDescent="0.25">
      <c r="B4" s="74">
        <v>2022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9" ht="15.75" customHeight="1" x14ac:dyDescent="0.25">
      <c r="B5" s="74" t="s">
        <v>46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9" ht="18.75" x14ac:dyDescent="0.3">
      <c r="B6" s="73" t="s">
        <v>30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78" t="s">
        <v>0</v>
      </c>
      <c r="C8" s="76" t="s">
        <v>97</v>
      </c>
      <c r="D8" s="76" t="s">
        <v>98</v>
      </c>
      <c r="E8" s="78" t="s">
        <v>47</v>
      </c>
      <c r="F8" s="80" t="s">
        <v>99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67"/>
    </row>
    <row r="9" spans="1:29" ht="42.75" customHeight="1" thickBot="1" x14ac:dyDescent="0.3">
      <c r="A9" s="8"/>
      <c r="B9" s="79"/>
      <c r="C9" s="77"/>
      <c r="D9" s="77"/>
      <c r="E9" s="79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139475318.01999998</v>
      </c>
      <c r="E11" s="33">
        <f>SUM(F11:V11)</f>
        <v>436802743.33999997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42276539.569999993</v>
      </c>
      <c r="M11" s="33">
        <f t="shared" si="0"/>
        <v>53497599.789999999</v>
      </c>
      <c r="N11" s="33">
        <f t="shared" si="0"/>
        <v>69283999.75</v>
      </c>
      <c r="O11" s="33">
        <f t="shared" si="0"/>
        <v>54485200.359999999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128793552.59999999</v>
      </c>
      <c r="E12" s="26">
        <f>SUM(F12:U12)</f>
        <v>376431766.00999999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37011871.549999997</v>
      </c>
      <c r="M12" s="25">
        <v>42768201.259999998</v>
      </c>
      <c r="N12" s="25">
        <v>59369675.119999997</v>
      </c>
      <c r="O12" s="25">
        <v>47481202.270000003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3309956</v>
      </c>
      <c r="E13" s="26">
        <f>SUM(F13:U13)</f>
        <v>7501925.79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153500</v>
      </c>
      <c r="M13" s="25">
        <v>4473663.8499999996</v>
      </c>
      <c r="N13" s="25">
        <v>1486255</v>
      </c>
      <c r="O13" s="25">
        <v>378756.94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7371809.4199999999</v>
      </c>
      <c r="E16" s="26">
        <f>SUM(F16:U16)</f>
        <v>52869051.540000007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5111168.0199999996</v>
      </c>
      <c r="M16" s="25">
        <v>6255734.6799999997</v>
      </c>
      <c r="N16" s="25">
        <v>8428069.6300000008</v>
      </c>
      <c r="O16" s="25">
        <v>6625241.1500000004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341399405.69999999</v>
      </c>
      <c r="E17" s="33">
        <f>SUM(F17:V17)</f>
        <v>209280691.32999998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21157483.919999998</v>
      </c>
      <c r="M17" s="33">
        <f t="shared" si="4"/>
        <v>12230769.93</v>
      </c>
      <c r="N17" s="33">
        <f t="shared" si="4"/>
        <v>23141641.670000006</v>
      </c>
      <c r="O17" s="33">
        <f t="shared" si="4"/>
        <v>104485172.03999999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16439656.300000001</v>
      </c>
      <c r="E18" s="25">
        <f t="shared" ref="E18:E26" si="6">SUM(F18:T18)</f>
        <v>99432372.969999999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2273751.5699999998</v>
      </c>
      <c r="M18" s="25">
        <v>1619921.3</v>
      </c>
      <c r="N18" s="25">
        <v>3142747.8</v>
      </c>
      <c r="O18" s="25">
        <v>83377809.280000001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-93302795</v>
      </c>
      <c r="E19" s="25">
        <f t="shared" si="6"/>
        <v>8052704.9199999999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368953.9</v>
      </c>
      <c r="M19" s="25">
        <v>0</v>
      </c>
      <c r="N19" s="25">
        <v>1253254.3999999999</v>
      </c>
      <c r="O19" s="25">
        <v>5761873.3600000003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338143854.94</v>
      </c>
      <c r="E20" s="25">
        <f t="shared" si="6"/>
        <v>20249258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5089600</v>
      </c>
      <c r="M20" s="25">
        <v>166450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37403638</v>
      </c>
      <c r="E21" s="25">
        <f t="shared" si="6"/>
        <v>1462510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255080</v>
      </c>
      <c r="M21" s="25">
        <v>23500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54690670.609999999</v>
      </c>
      <c r="E22" s="25">
        <f t="shared" si="6"/>
        <v>52691481.32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10225764.359999999</v>
      </c>
      <c r="M22" s="25">
        <v>7391152.0999999996</v>
      </c>
      <c r="N22" s="25">
        <v>15737227.58</v>
      </c>
      <c r="O22" s="25">
        <v>2308240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7421332.3399999999</v>
      </c>
      <c r="E23" s="25">
        <f t="shared" si="6"/>
        <v>3761078.27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1756788.52</v>
      </c>
      <c r="M23" s="25">
        <v>182980.6</v>
      </c>
      <c r="N23" s="25">
        <v>675927.67</v>
      </c>
      <c r="O23" s="25">
        <v>216580.36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-4370587</v>
      </c>
      <c r="E24" s="25">
        <f t="shared" si="6"/>
        <v>1640817.3900000001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152033.03</v>
      </c>
      <c r="M24" s="25">
        <v>535466.17000000004</v>
      </c>
      <c r="N24" s="25">
        <v>486317.42</v>
      </c>
      <c r="O24" s="25">
        <v>114287.24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-16125959.49</v>
      </c>
      <c r="E25" s="25">
        <f t="shared" si="6"/>
        <v>19399460.059999999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765885.9</v>
      </c>
      <c r="M25" s="25">
        <v>1250724.3999999999</v>
      </c>
      <c r="N25" s="25">
        <v>1397784.5</v>
      </c>
      <c r="O25" s="25">
        <v>12330504.6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1099595</v>
      </c>
      <c r="E26" s="25">
        <f t="shared" si="6"/>
        <v>2591008.4000000004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269626.64</v>
      </c>
      <c r="M26" s="25">
        <v>1060575.3600000001</v>
      </c>
      <c r="N26" s="25">
        <v>448382.3</v>
      </c>
      <c r="O26" s="25">
        <v>375877.2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445849587.63999999</v>
      </c>
      <c r="E27" s="33">
        <f>SUM(F27:V27)</f>
        <v>56221192.839999996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10692816.51</v>
      </c>
      <c r="M27" s="33">
        <f t="shared" si="8"/>
        <v>1537073.37</v>
      </c>
      <c r="N27" s="33">
        <f t="shared" si="8"/>
        <v>2295265.58</v>
      </c>
      <c r="O27" s="33">
        <f t="shared" si="8"/>
        <v>25616729.119999997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1486148</v>
      </c>
      <c r="E28" s="25">
        <f>+SUM(F28:T28)</f>
        <v>2307262.71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60400.69</v>
      </c>
      <c r="M28" s="25">
        <v>338735.78</v>
      </c>
      <c r="N28" s="25">
        <v>476755.04</v>
      </c>
      <c r="O28" s="25">
        <v>1182248.26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6272270</v>
      </c>
      <c r="E29" s="25">
        <f t="shared" ref="E29:E36" si="10">+SUM(F29:T29)</f>
        <v>8704190.8000000007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4484</v>
      </c>
      <c r="O29" s="25">
        <v>7224484.3399999999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1779338</v>
      </c>
      <c r="E30" s="25">
        <f t="shared" si="10"/>
        <v>2807759.66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87853.94</v>
      </c>
      <c r="M30" s="25">
        <v>113488.5</v>
      </c>
      <c r="N30" s="25">
        <v>68271.5</v>
      </c>
      <c r="O30" s="25">
        <v>1938576.92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-9626063</v>
      </c>
      <c r="E32" s="25">
        <f t="shared" si="10"/>
        <v>4314059.9399999995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211621.2</v>
      </c>
      <c r="M32" s="25">
        <v>0</v>
      </c>
      <c r="N32" s="25">
        <v>0</v>
      </c>
      <c r="O32" s="25">
        <v>4044288.34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-94819</v>
      </c>
      <c r="E33" s="25">
        <f t="shared" si="10"/>
        <v>6769.66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2639.66</v>
      </c>
      <c r="M33" s="25">
        <v>4130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3272248.22</v>
      </c>
      <c r="E34" s="25">
        <f t="shared" si="10"/>
        <v>6574276.1099999994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1246770.6000000001</v>
      </c>
      <c r="M34" s="25">
        <v>27140</v>
      </c>
      <c r="N34" s="25">
        <v>897000</v>
      </c>
      <c r="O34" s="25">
        <v>720000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442435698.06</v>
      </c>
      <c r="E36" s="25">
        <f t="shared" si="10"/>
        <v>31416092.68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9083530.4199999999</v>
      </c>
      <c r="M36" s="25">
        <v>1053579.0900000001</v>
      </c>
      <c r="N36" s="25">
        <v>848755.04</v>
      </c>
      <c r="O36" s="25">
        <v>10507131.26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427029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59275</v>
      </c>
      <c r="M37" s="33">
        <f t="shared" si="11"/>
        <v>0</v>
      </c>
      <c r="N37" s="33">
        <f t="shared" si="11"/>
        <v>60700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f>+SUM(F38:T38)</f>
        <v>427029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59275</v>
      </c>
      <c r="M38" s="27">
        <v>0</v>
      </c>
      <c r="N38" s="27">
        <v>60700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>+SUM(F40:V40)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ref="E43" si="13">+SUM(F43:V43)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600921462.63999999</v>
      </c>
      <c r="E53" s="33">
        <f>SUM(F53:V53)</f>
        <v>461675004.07999998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153513927.13000003</v>
      </c>
      <c r="M53" s="33">
        <f t="shared" si="17"/>
        <v>3981200.37</v>
      </c>
      <c r="N53" s="33">
        <f t="shared" si="17"/>
        <v>98344205.180000007</v>
      </c>
      <c r="O53" s="33">
        <f t="shared" si="17"/>
        <v>62912581.519999996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548343080.54999995</v>
      </c>
      <c r="E54" s="25">
        <f>+SUM(F54:V54)</f>
        <v>452654765.08000004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152801946.80000001</v>
      </c>
      <c r="M54" s="25">
        <v>3766764.75</v>
      </c>
      <c r="N54" s="25">
        <v>95941176.430000007</v>
      </c>
      <c r="O54" s="25">
        <v>58816236.299999997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2053057</v>
      </c>
      <c r="E55" s="25">
        <f>+SUM(F55:V55)</f>
        <v>2747476.03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76689.81</v>
      </c>
      <c r="M55" s="25">
        <v>75010.399999999994</v>
      </c>
      <c r="N55" s="25">
        <v>0</v>
      </c>
      <c r="O55" s="25">
        <v>1677346.4</v>
      </c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>+SUM(F56:V56)</f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7507265</v>
      </c>
      <c r="E57" s="25">
        <f>+SUM(F57:V57)</f>
        <v>103600.01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103600.01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39091660.090000004</v>
      </c>
      <c r="E58" s="25">
        <f>+SUM(F58:V58)</f>
        <v>6117517.9000000004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635290.52</v>
      </c>
      <c r="M58" s="25">
        <v>139425.22</v>
      </c>
      <c r="N58" s="25">
        <v>2299428.7400000002</v>
      </c>
      <c r="O58" s="25">
        <v>2418998.8199999998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ref="E59:E62" si="19">+SUM(F59:V59)</f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>
        <f>+SUM(D64:D67)</f>
        <v>6250000</v>
      </c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>
        <v>6250000</v>
      </c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8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8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8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8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8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8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8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8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8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8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8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1533791974</v>
      </c>
      <c r="E75" s="59">
        <f>SUM(F75:V75)</f>
        <v>1164406660.5899999</v>
      </c>
      <c r="F75" s="59">
        <f>+F71+F68+F63+F53+F45+F37+F27+F17+F11</f>
        <v>23282118.98</v>
      </c>
      <c r="G75" s="59">
        <f t="shared" ref="G75:R75" si="23">+G71+G68+G63+G53+G45+G37+G27+G17+G11</f>
        <v>39492680.710000001</v>
      </c>
      <c r="H75" s="59">
        <f t="shared" si="23"/>
        <v>54910124.339999996</v>
      </c>
      <c r="I75" s="59">
        <f t="shared" si="23"/>
        <v>47920149.369999997</v>
      </c>
      <c r="J75" s="59">
        <f t="shared" si="23"/>
        <v>54917249.070000008</v>
      </c>
      <c r="K75" s="59">
        <f t="shared" si="23"/>
        <v>204312157.30999997</v>
      </c>
      <c r="L75" s="59">
        <f t="shared" si="23"/>
        <v>227700042.13</v>
      </c>
      <c r="M75" s="59">
        <f t="shared" si="23"/>
        <v>71246643.460000008</v>
      </c>
      <c r="N75" s="59">
        <f t="shared" si="23"/>
        <v>193125812.18000001</v>
      </c>
      <c r="O75" s="59">
        <f t="shared" si="23"/>
        <v>247499683.03999996</v>
      </c>
      <c r="P75" s="59">
        <f t="shared" si="23"/>
        <v>0</v>
      </c>
      <c r="Q75" s="59">
        <f t="shared" si="23"/>
        <v>0</v>
      </c>
      <c r="R75" s="59">
        <f t="shared" si="23"/>
        <v>0</v>
      </c>
    </row>
    <row r="76" spans="1:18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8" ht="15.75" x14ac:dyDescent="0.25">
      <c r="A77" s="45"/>
      <c r="B77" s="10" t="s">
        <v>60</v>
      </c>
      <c r="C77" s="62">
        <v>0</v>
      </c>
      <c r="D77" s="62"/>
      <c r="E77" s="30">
        <f t="shared" ref="E77:E85" si="24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8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5">SUM(H79:H80)</f>
        <v>0</v>
      </c>
      <c r="I78" s="33">
        <f t="shared" si="25"/>
        <v>0</v>
      </c>
      <c r="J78" s="33">
        <f t="shared" si="25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8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4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8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4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6">SUM(G82:G83)</f>
        <v>0</v>
      </c>
      <c r="H81" s="33">
        <f t="shared" si="26"/>
        <v>0</v>
      </c>
      <c r="I81" s="33">
        <f t="shared" si="26"/>
        <v>0</v>
      </c>
      <c r="J81" s="33">
        <f t="shared" si="26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4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4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7">SUM(G85)</f>
        <v>0</v>
      </c>
      <c r="H84" s="33">
        <f t="shared" si="27"/>
        <v>0</v>
      </c>
      <c r="I84" s="33">
        <f t="shared" si="27"/>
        <v>0</v>
      </c>
      <c r="J84" s="33">
        <f t="shared" si="27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4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8">+G84+G81+G78</f>
        <v>0</v>
      </c>
      <c r="H86" s="38">
        <f t="shared" si="28"/>
        <v>0</v>
      </c>
      <c r="I86" s="38">
        <f t="shared" si="28"/>
        <v>0</v>
      </c>
      <c r="J86" s="38">
        <f t="shared" si="28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+D53+D37+D27+D17+D11+D63</f>
        <v>1533791974</v>
      </c>
      <c r="E88" s="39">
        <f>SUM(F88:V88)</f>
        <v>1164406660.5899999</v>
      </c>
      <c r="F88" s="40">
        <f t="shared" ref="F88:M88" si="29">F11+F17+F27+F37+F45+F53+F63+F68+F71+F78+F81+F84</f>
        <v>23282118.98</v>
      </c>
      <c r="G88" s="40">
        <f t="shared" si="29"/>
        <v>39492680.710000001</v>
      </c>
      <c r="H88" s="40">
        <f t="shared" si="29"/>
        <v>54910124.339999996</v>
      </c>
      <c r="I88" s="40">
        <f t="shared" si="29"/>
        <v>47920149.36999999</v>
      </c>
      <c r="J88" s="40">
        <f t="shared" si="29"/>
        <v>54917249.07</v>
      </c>
      <c r="K88" s="40">
        <f t="shared" si="29"/>
        <v>204312157.31</v>
      </c>
      <c r="L88" s="40">
        <f t="shared" si="29"/>
        <v>227700042.13000003</v>
      </c>
      <c r="M88" s="40">
        <f t="shared" si="29"/>
        <v>71246643.460000008</v>
      </c>
      <c r="N88" s="40">
        <f>SUM(N75:N87)</f>
        <v>193125812.18000001</v>
      </c>
      <c r="O88" s="40">
        <f>SUM(O75:O87)</f>
        <v>247499683.03999996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82" t="s">
        <v>100</v>
      </c>
      <c r="C89" s="82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72"/>
      <c r="F90" s="72"/>
      <c r="G90" s="72"/>
      <c r="H90" s="72"/>
      <c r="I90" s="72"/>
      <c r="J90" s="72"/>
      <c r="K90" s="72"/>
      <c r="L90" s="72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72"/>
      <c r="F91" s="72"/>
      <c r="G91" s="72"/>
      <c r="H91" s="72"/>
      <c r="I91" s="72"/>
      <c r="J91" s="72"/>
      <c r="K91" s="72"/>
      <c r="L91" s="72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17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71"/>
      <c r="D95" s="70"/>
      <c r="E95" s="70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70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17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41"/>
      <c r="O98" s="41"/>
      <c r="P98" s="44"/>
      <c r="Q98" s="9"/>
      <c r="R98" s="9"/>
    </row>
    <row r="99" spans="1:29" ht="18.75" x14ac:dyDescent="0.3">
      <c r="A99" s="8"/>
      <c r="B99" s="87"/>
      <c r="C99" s="87"/>
      <c r="D99" s="87"/>
      <c r="E99" s="87"/>
      <c r="F99" s="87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4"/>
      <c r="H114" s="84"/>
      <c r="I114" s="8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5"/>
      <c r="H115" s="85"/>
      <c r="I115" s="8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6"/>
      <c r="H116" s="86"/>
      <c r="I116" s="86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46" right="0.43" top="0.56999999999999995" bottom="0.73" header="0.31496062992125984" footer="0.31496062992125984"/>
  <pageSetup scale="44" fitToHeight="0" orientation="landscape" horizontalDpi="4294967295" verticalDpi="4294967295" r:id="rId1"/>
  <headerFooter>
    <oddFooter>&amp;RPág. &amp;P / &amp;N</oddFooter>
  </headerFooter>
  <rowBreaks count="2" manualBreakCount="2">
    <brk id="45" min="1" max="15" man="1"/>
    <brk id="80" min="1" max="15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9B500-1344-4493-94E4-3D06F9F4EBAB}">
  <dimension ref="E11:P25"/>
  <sheetViews>
    <sheetView workbookViewId="0">
      <selection activeCell="R14" sqref="R14"/>
    </sheetView>
  </sheetViews>
  <sheetFormatPr baseColWidth="10" defaultRowHeight="15" x14ac:dyDescent="0.25"/>
  <cols>
    <col min="5" max="5" width="9.85546875" customWidth="1"/>
    <col min="7" max="7" width="19.42578125" customWidth="1"/>
  </cols>
  <sheetData>
    <row r="11" spans="13:16" x14ac:dyDescent="0.25">
      <c r="M11" s="88"/>
      <c r="N11" s="88"/>
      <c r="O11" s="88"/>
      <c r="P11" s="88"/>
    </row>
    <row r="12" spans="13:16" ht="15.75" x14ac:dyDescent="0.25">
      <c r="M12" s="90" t="s">
        <v>104</v>
      </c>
      <c r="N12" s="90"/>
      <c r="O12" s="90"/>
      <c r="P12" s="88"/>
    </row>
    <row r="13" spans="13:16" x14ac:dyDescent="0.25">
      <c r="M13" s="89" t="s">
        <v>105</v>
      </c>
      <c r="N13" s="89"/>
      <c r="O13" s="89"/>
      <c r="P13" s="88"/>
    </row>
    <row r="14" spans="13:16" x14ac:dyDescent="0.25">
      <c r="M14" s="89" t="s">
        <v>106</v>
      </c>
      <c r="N14" s="89"/>
      <c r="O14" s="89"/>
      <c r="P14" s="88"/>
    </row>
    <row r="15" spans="13:16" x14ac:dyDescent="0.25">
      <c r="M15" s="88"/>
      <c r="N15" s="88"/>
      <c r="O15" s="88"/>
      <c r="P15" s="88"/>
    </row>
    <row r="16" spans="13:16" x14ac:dyDescent="0.25">
      <c r="M16" s="88"/>
      <c r="N16" s="88"/>
      <c r="O16" s="88"/>
      <c r="P16" s="88"/>
    </row>
    <row r="18" spans="5:8" x14ac:dyDescent="0.25">
      <c r="E18" s="88"/>
      <c r="F18" s="88"/>
      <c r="G18" s="88"/>
      <c r="H18" s="88"/>
    </row>
    <row r="19" spans="5:8" x14ac:dyDescent="0.25">
      <c r="E19" s="88"/>
      <c r="F19" s="88"/>
      <c r="G19" s="88"/>
      <c r="H19" s="88"/>
    </row>
    <row r="20" spans="5:8" ht="15.75" x14ac:dyDescent="0.25">
      <c r="E20" s="90" t="s">
        <v>103</v>
      </c>
      <c r="F20" s="90"/>
      <c r="G20" s="90"/>
    </row>
    <row r="21" spans="5:8" x14ac:dyDescent="0.25">
      <c r="E21" s="89" t="s">
        <v>101</v>
      </c>
      <c r="F21" s="89"/>
      <c r="G21" s="89"/>
    </row>
    <row r="22" spans="5:8" x14ac:dyDescent="0.25">
      <c r="E22" s="89" t="s">
        <v>102</v>
      </c>
      <c r="F22" s="89"/>
      <c r="G22" s="89"/>
    </row>
    <row r="23" spans="5:8" x14ac:dyDescent="0.25">
      <c r="E23" s="88"/>
      <c r="F23" s="88"/>
      <c r="G23" s="88"/>
    </row>
    <row r="24" spans="5:8" x14ac:dyDescent="0.25">
      <c r="E24" s="88"/>
      <c r="F24" s="88"/>
      <c r="G24" s="88"/>
    </row>
    <row r="25" spans="5:8" x14ac:dyDescent="0.25">
      <c r="E25" s="88"/>
      <c r="F25" s="88"/>
      <c r="G25" s="88"/>
    </row>
  </sheetData>
  <mergeCells count="6">
    <mergeCell ref="E20:G20"/>
    <mergeCell ref="E21:G21"/>
    <mergeCell ref="E22:G22"/>
    <mergeCell ref="M12:O12"/>
    <mergeCell ref="M13:O13"/>
    <mergeCell ref="M14: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agost  2022</vt:lpstr>
      <vt:lpstr>Hoja1</vt:lpstr>
      <vt:lpstr>'Plantilla Ejecucion agost  2022'!Área_de_impresión</vt:lpstr>
      <vt:lpstr>'Plantilla Ejecucion agost 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2022-11-16T15:35:32Z</cp:lastPrinted>
  <dcterms:created xsi:type="dcterms:W3CDTF">2018-04-17T18:57:16Z</dcterms:created>
  <dcterms:modified xsi:type="dcterms:W3CDTF">2022-11-16T15:40:52Z</dcterms:modified>
</cp:coreProperties>
</file>