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45" windowWidth="10455" windowHeight="9720"/>
  </bookViews>
  <sheets>
    <sheet name="New Text Document" sheetId="1" r:id="rId1"/>
  </sheets>
  <definedNames>
    <definedName name="_xlnm._FilterDatabase" localSheetId="0" hidden="1">'New Text Document'!$A$9:$I$222</definedName>
  </definedNames>
  <calcPr calcId="125725"/>
</workbook>
</file>

<file path=xl/calcChain.xml><?xml version="1.0" encoding="utf-8"?>
<calcChain xmlns="http://schemas.openxmlformats.org/spreadsheetml/2006/main">
  <c r="C177" i="1"/>
  <c r="E177"/>
  <c r="F177"/>
  <c r="G177"/>
  <c r="H177"/>
  <c r="I177"/>
  <c r="D177"/>
  <c r="D175"/>
  <c r="B177"/>
  <c r="G168"/>
  <c r="F168"/>
  <c r="E168"/>
  <c r="D168"/>
  <c r="C168"/>
  <c r="H167"/>
  <c r="H168" s="1"/>
  <c r="G159"/>
  <c r="F159"/>
  <c r="E159"/>
  <c r="D159"/>
  <c r="C159"/>
  <c r="H158"/>
  <c r="H159" s="1"/>
  <c r="I133"/>
  <c r="H133"/>
  <c r="G133"/>
  <c r="F133"/>
  <c r="E133"/>
  <c r="D133"/>
  <c r="C133"/>
  <c r="G116"/>
  <c r="F116"/>
  <c r="E116"/>
  <c r="D116"/>
  <c r="C116"/>
  <c r="H115"/>
  <c r="H116" s="1"/>
  <c r="G63"/>
  <c r="F63"/>
  <c r="E63"/>
  <c r="D63"/>
  <c r="C63"/>
  <c r="H62"/>
  <c r="I62" s="1"/>
  <c r="I63" s="1"/>
  <c r="D49"/>
  <c r="E49"/>
  <c r="F49"/>
  <c r="G49"/>
  <c r="C49"/>
  <c r="G41"/>
  <c r="F41"/>
  <c r="E41"/>
  <c r="D41"/>
  <c r="C41"/>
  <c r="H40"/>
  <c r="H41" s="1"/>
  <c r="G37"/>
  <c r="F37"/>
  <c r="E37"/>
  <c r="D37"/>
  <c r="C37"/>
  <c r="H36"/>
  <c r="H37" s="1"/>
  <c r="G33"/>
  <c r="F33"/>
  <c r="E33"/>
  <c r="D33"/>
  <c r="C33"/>
  <c r="H32"/>
  <c r="H33" s="1"/>
  <c r="G21"/>
  <c r="F21"/>
  <c r="E21"/>
  <c r="D21"/>
  <c r="C21"/>
  <c r="H20"/>
  <c r="H21" s="1"/>
  <c r="C164"/>
  <c r="C100"/>
  <c r="C12"/>
  <c r="F12"/>
  <c r="E12"/>
  <c r="D12"/>
  <c r="C175"/>
  <c r="E175"/>
  <c r="F175"/>
  <c r="G175"/>
  <c r="D164"/>
  <c r="E164"/>
  <c r="F164"/>
  <c r="G164"/>
  <c r="C155"/>
  <c r="D155"/>
  <c r="E155"/>
  <c r="F155"/>
  <c r="G155"/>
  <c r="C151"/>
  <c r="D151"/>
  <c r="E151"/>
  <c r="F151"/>
  <c r="G151"/>
  <c r="C123"/>
  <c r="D123"/>
  <c r="E123"/>
  <c r="F123"/>
  <c r="G123"/>
  <c r="C112"/>
  <c r="D112"/>
  <c r="E112"/>
  <c r="F112"/>
  <c r="G112"/>
  <c r="C107"/>
  <c r="D107"/>
  <c r="E107"/>
  <c r="F107"/>
  <c r="G107"/>
  <c r="D100"/>
  <c r="E100"/>
  <c r="F100"/>
  <c r="G100"/>
  <c r="C80"/>
  <c r="D80"/>
  <c r="E80"/>
  <c r="F80"/>
  <c r="G80"/>
  <c r="C76"/>
  <c r="D76"/>
  <c r="E76"/>
  <c r="F76"/>
  <c r="G76"/>
  <c r="C67"/>
  <c r="D67"/>
  <c r="E67"/>
  <c r="F67"/>
  <c r="G67"/>
  <c r="C59"/>
  <c r="D59"/>
  <c r="E59"/>
  <c r="F59"/>
  <c r="G59"/>
  <c r="C54"/>
  <c r="D54"/>
  <c r="E54"/>
  <c r="F54"/>
  <c r="G54"/>
  <c r="C29"/>
  <c r="D29"/>
  <c r="E29"/>
  <c r="F29"/>
  <c r="G29"/>
  <c r="C25"/>
  <c r="D25"/>
  <c r="E25"/>
  <c r="F25"/>
  <c r="G25"/>
  <c r="C17"/>
  <c r="D17"/>
  <c r="E17"/>
  <c r="F17"/>
  <c r="G17"/>
  <c r="G12"/>
  <c r="H171"/>
  <c r="I171" s="1"/>
  <c r="H173"/>
  <c r="I173" s="1"/>
  <c r="H172"/>
  <c r="I172" s="1"/>
  <c r="H163"/>
  <c r="I163" s="1"/>
  <c r="H162"/>
  <c r="I162" s="1"/>
  <c r="H154"/>
  <c r="I154" s="1"/>
  <c r="H150"/>
  <c r="I150" s="1"/>
  <c r="H149"/>
  <c r="I149" s="1"/>
  <c r="H148"/>
  <c r="I148" s="1"/>
  <c r="H147"/>
  <c r="I147" s="1"/>
  <c r="H146"/>
  <c r="I146" s="1"/>
  <c r="H145"/>
  <c r="I145" s="1"/>
  <c r="H144"/>
  <c r="I144" s="1"/>
  <c r="H143"/>
  <c r="I143" s="1"/>
  <c r="H142"/>
  <c r="I142" s="1"/>
  <c r="H141"/>
  <c r="I141" s="1"/>
  <c r="H140"/>
  <c r="I140" s="1"/>
  <c r="H139"/>
  <c r="I139" s="1"/>
  <c r="H138"/>
  <c r="I138" s="1"/>
  <c r="H137"/>
  <c r="I137" s="1"/>
  <c r="H136"/>
  <c r="I136" s="1"/>
  <c r="H128"/>
  <c r="I128" s="1"/>
  <c r="H127"/>
  <c r="I127" s="1"/>
  <c r="H126"/>
  <c r="I126" s="1"/>
  <c r="H122"/>
  <c r="I122" s="1"/>
  <c r="H119"/>
  <c r="I119" s="1"/>
  <c r="H111"/>
  <c r="I111" s="1"/>
  <c r="H110"/>
  <c r="I110" s="1"/>
  <c r="H106"/>
  <c r="I106" s="1"/>
  <c r="H105"/>
  <c r="I105" s="1"/>
  <c r="H104"/>
  <c r="I104" s="1"/>
  <c r="H99"/>
  <c r="I99" s="1"/>
  <c r="H98"/>
  <c r="I98" s="1"/>
  <c r="H97"/>
  <c r="I97" s="1"/>
  <c r="H96"/>
  <c r="I96" s="1"/>
  <c r="H95"/>
  <c r="I95" s="1"/>
  <c r="H94"/>
  <c r="I94" s="1"/>
  <c r="H93"/>
  <c r="I93" s="1"/>
  <c r="H92"/>
  <c r="I92" s="1"/>
  <c r="H91"/>
  <c r="I91" s="1"/>
  <c r="H90"/>
  <c r="I90" s="1"/>
  <c r="H89"/>
  <c r="I89" s="1"/>
  <c r="H88"/>
  <c r="I88" s="1"/>
  <c r="H87"/>
  <c r="I87" s="1"/>
  <c r="H86"/>
  <c r="I86" s="1"/>
  <c r="H85"/>
  <c r="I85" s="1"/>
  <c r="H84"/>
  <c r="I84" s="1"/>
  <c r="H83"/>
  <c r="I83" s="1"/>
  <c r="H79"/>
  <c r="I79" s="1"/>
  <c r="H75"/>
  <c r="I75" s="1"/>
  <c r="H74"/>
  <c r="I74" s="1"/>
  <c r="H73"/>
  <c r="I73" s="1"/>
  <c r="H72"/>
  <c r="I72" s="1"/>
  <c r="H71"/>
  <c r="I71" s="1"/>
  <c r="H70"/>
  <c r="I70" s="1"/>
  <c r="H66"/>
  <c r="I66" s="1"/>
  <c r="H58"/>
  <c r="I58" s="1"/>
  <c r="H57"/>
  <c r="I57" s="1"/>
  <c r="H53"/>
  <c r="I53" s="1"/>
  <c r="H52"/>
  <c r="I52" s="1"/>
  <c r="H48"/>
  <c r="I48" s="1"/>
  <c r="H47"/>
  <c r="I47" s="1"/>
  <c r="H46"/>
  <c r="I46" s="1"/>
  <c r="H44"/>
  <c r="I44" s="1"/>
  <c r="H28"/>
  <c r="I28" s="1"/>
  <c r="I29" s="1"/>
  <c r="H24"/>
  <c r="I24" s="1"/>
  <c r="H16"/>
  <c r="I16" s="1"/>
  <c r="H15"/>
  <c r="I15" s="1"/>
  <c r="H11"/>
  <c r="I11" s="1"/>
  <c r="I12" s="1"/>
  <c r="I167" l="1"/>
  <c r="I168" s="1"/>
  <c r="I158"/>
  <c r="I159" s="1"/>
  <c r="H63"/>
  <c r="I115"/>
  <c r="I116" s="1"/>
  <c r="I49"/>
  <c r="H49"/>
  <c r="I40"/>
  <c r="I41" s="1"/>
  <c r="I36"/>
  <c r="I37" s="1"/>
  <c r="I32"/>
  <c r="I33" s="1"/>
  <c r="I20"/>
  <c r="I21" s="1"/>
  <c r="H12"/>
  <c r="H25"/>
  <c r="H59"/>
  <c r="H67"/>
  <c r="H100"/>
  <c r="H112"/>
  <c r="H123"/>
  <c r="H151"/>
  <c r="H164"/>
  <c r="H29"/>
  <c r="H17"/>
  <c r="H76"/>
  <c r="H107"/>
  <c r="H155"/>
  <c r="H175"/>
  <c r="I54"/>
  <c r="I76"/>
  <c r="I80"/>
  <c r="I100"/>
  <c r="I123"/>
  <c r="I151"/>
  <c r="I155"/>
  <c r="I164"/>
  <c r="I17"/>
  <c r="I175"/>
  <c r="I59"/>
  <c r="I67"/>
  <c r="I107"/>
  <c r="H80"/>
  <c r="H54"/>
  <c r="I25"/>
  <c r="I112"/>
</calcChain>
</file>

<file path=xl/sharedStrings.xml><?xml version="1.0" encoding="utf-8"?>
<sst xmlns="http://schemas.openxmlformats.org/spreadsheetml/2006/main" count="239" uniqueCount="163">
  <si>
    <t>Cargo</t>
  </si>
  <si>
    <t>AFP</t>
  </si>
  <si>
    <t>ISR</t>
  </si>
  <si>
    <t>SFS</t>
  </si>
  <si>
    <t>Otros Desc.</t>
  </si>
  <si>
    <t>Total Desc.</t>
  </si>
  <si>
    <t>Neto</t>
  </si>
  <si>
    <t>OFICINA NACIONAL DE ESTADISTICAS- ONE</t>
  </si>
  <si>
    <t>FRANKLYN DARIO FRIAS PUELLO</t>
  </si>
  <si>
    <t>ENLACE COMUNIC. CON LOS MEDIO</t>
  </si>
  <si>
    <t>COORDINADOR (A)</t>
  </si>
  <si>
    <t>AUXILIAR</t>
  </si>
  <si>
    <t>CHOFER</t>
  </si>
  <si>
    <t xml:space="preserve">Subtotal </t>
  </si>
  <si>
    <t>ANALISTA</t>
  </si>
  <si>
    <t>DEPARTAMENTO DE TECNOLOGIA DE LA INFORMACION- ONE</t>
  </si>
  <si>
    <t>SOPORTE TECNICO</t>
  </si>
  <si>
    <t>JUAN MIGUEL TAVAREZ MATEO</t>
  </si>
  <si>
    <t>YANIRA CRISTINA DE LA CRUZ PERALTA</t>
  </si>
  <si>
    <t>DIGITADOR (A)</t>
  </si>
  <si>
    <t>DIGITADOR</t>
  </si>
  <si>
    <t>SECCION DE SOPORTE TECNICO- ONE</t>
  </si>
  <si>
    <t>CRISTY CESARINA OVALLE</t>
  </si>
  <si>
    <t>AUXILIAR ADMINISTRATIVO (A)</t>
  </si>
  <si>
    <t>DIVISION DE PROCESAMIENTO DE DATOS- ONE</t>
  </si>
  <si>
    <t>DIMAS YAEL MATIAS APONTE</t>
  </si>
  <si>
    <t>TECNICO</t>
  </si>
  <si>
    <t>SECCION DE SERVICIOS GENERALES- ONE</t>
  </si>
  <si>
    <t>ELECTRICISTA</t>
  </si>
  <si>
    <t>HILARIO ALCIDES DE LA CRUZ CEPEDA</t>
  </si>
  <si>
    <t>WILFREDO CAMPECHANO YULI</t>
  </si>
  <si>
    <t>JOSE NICOLAS TAVERAS MONTAS</t>
  </si>
  <si>
    <t>AYUDANTE MANTENIMIENTO</t>
  </si>
  <si>
    <t>JEORGE LEONARDO SANCHEZ BONILLA</t>
  </si>
  <si>
    <t>DIRECCION DE CENSOS Y ENCUESTAS- ONE</t>
  </si>
  <si>
    <t>MARIA CRISTINA SANTIAGO TAVARES</t>
  </si>
  <si>
    <t>YOKASTY ELIZABETH DE LA CRUZ BALCAC</t>
  </si>
  <si>
    <t>DEPARTAMENTO DE CENSOS- ONE</t>
  </si>
  <si>
    <t>JHENSY JAFRINEO SANDOVAL MORAN</t>
  </si>
  <si>
    <t>COORDINADOR DE DIGITACION</t>
  </si>
  <si>
    <t>AUXILIAR ESTADISTICA</t>
  </si>
  <si>
    <t>YINEIRI GONZALEZ PEREZ</t>
  </si>
  <si>
    <t>SUPERVISORA</t>
  </si>
  <si>
    <t>DIVISION DE OFICINAS TERRITORIALES- ONE</t>
  </si>
  <si>
    <t>DEPARTAMENTO DE ESTADISTICAS ECONOMICAS- ONE</t>
  </si>
  <si>
    <t>CARLOS JOSE MONTERO GIL</t>
  </si>
  <si>
    <t>DIVISION DE INFRAESTRUCTURA ESTADISTICA Y ENCUESTA ECONOMICA- ONE</t>
  </si>
  <si>
    <t>MADELIN  MICHELT DE LA ROSA MARTINE</t>
  </si>
  <si>
    <t>SUPERVISOR (A)</t>
  </si>
  <si>
    <t>EVA CELESTE BONIFACIO RAMOS</t>
  </si>
  <si>
    <t>HENRY JEAN CARLOS RAMIREZ</t>
  </si>
  <si>
    <t>TECNICO DE ESTADISTICAS ESTRU</t>
  </si>
  <si>
    <t>JACQUELINE MERCEDES VALLEJO NOBOA</t>
  </si>
  <si>
    <t>LLANIRA DE LA CRUZ</t>
  </si>
  <si>
    <t>MIGUEL ANTONIO MARTINEZ ASENCIO</t>
  </si>
  <si>
    <t>ENCUESTADOR</t>
  </si>
  <si>
    <t>DIVISION DE INDICES DE PRECIOS Y ESTADISTICAS COYUNTURALES-ONE</t>
  </si>
  <si>
    <t>ARNALDO ANDRES CASTILLO MENDEZ</t>
  </si>
  <si>
    <t>DEPARTAMENTO DE ESTADISTICAS DEMOGRAFICAS, SOCIALES Y CULTURALES- ONE</t>
  </si>
  <si>
    <t>JORGE LUIS VARGAS MARTINEZ</t>
  </si>
  <si>
    <t>MARIANELIS GUERRERO</t>
  </si>
  <si>
    <t>EMIRCI ANTONIA MEDINA CUEVAS</t>
  </si>
  <si>
    <t>ENCUESTADORA</t>
  </si>
  <si>
    <t>ANTHONY ENCARNACION CESAR</t>
  </si>
  <si>
    <t>IZA MARIA DE LOS SANTOS DURAN</t>
  </si>
  <si>
    <t>JENNIFFER SYLVANA MEJIA</t>
  </si>
  <si>
    <t>LUIS MIGUEL GONZALEZ</t>
  </si>
  <si>
    <t>MARTINA HERNANDEZ MORENO</t>
  </si>
  <si>
    <t>NIULKYS DEL CARMEN CARMONA MARIA</t>
  </si>
  <si>
    <t>OLGA LIDIA GUZMAN FRIAS</t>
  </si>
  <si>
    <t>CATTY SELMO CANDELARIO</t>
  </si>
  <si>
    <t>DAYGORO ARIEL DIAZ SORIANO</t>
  </si>
  <si>
    <t>FRANCIA JULISSA CONCEPCION HEUREAUX</t>
  </si>
  <si>
    <t>LUIS GUILLERMO SUED BAEZ</t>
  </si>
  <si>
    <t>PATRICIA TERESA LIBERATO GOMEZ</t>
  </si>
  <si>
    <t>DINANYELI DE REGLA CRUZ GUERRERO</t>
  </si>
  <si>
    <t>MARIA MARGARITA MARRERO MARTINEZ</t>
  </si>
  <si>
    <t>DIVISIÓN DE ESTADISTICAS DEMOGRAFICAS Y SOCIALES- ONE</t>
  </si>
  <si>
    <t>HOCHI CAROLINA KEPPIS MARCHENA</t>
  </si>
  <si>
    <t>LUIS HENRY GUZMAN CORDERO</t>
  </si>
  <si>
    <t>REYMI NOEL TORIBIO RAMOS</t>
  </si>
  <si>
    <t>DIRECCION DE COORDINACION DEL SISTEMA NACIONAL ESTADISTICO (SEN)- ONE</t>
  </si>
  <si>
    <t>MERCEDES INES DE LOS SANTOS DIAZ</t>
  </si>
  <si>
    <t>SOPORTE ADMINISTRATIVO</t>
  </si>
  <si>
    <t>CRISMAIRY MARLENNY JIMENEZ MENA</t>
  </si>
  <si>
    <t>DIVISION ARTICULACION DEL SISTEMA ESTADISTICO NACIONAL- ONE</t>
  </si>
  <si>
    <t>ARLENY DENIS MARTE MONTERO</t>
  </si>
  <si>
    <t>ANALISTA SECTORIAL</t>
  </si>
  <si>
    <t>JOSEFINA DE LOS ANGELES MANZUETA MU</t>
  </si>
  <si>
    <t>CRISTOBALINA MERCEDES CASTRO</t>
  </si>
  <si>
    <t>AUXILIAR DE OFICINAS TERRITOR</t>
  </si>
  <si>
    <t>JENNIFFER MAYRELIN DE LEON MONTERO</t>
  </si>
  <si>
    <t>SUB ENCARGADA</t>
  </si>
  <si>
    <t>JUANA DOMINGA LEBRON RIVERAS</t>
  </si>
  <si>
    <t>DIVISION DE OPERACIONES CARTOGRAFICAS- ONE</t>
  </si>
  <si>
    <t>HOLY LEIDY GARCIA CASTILLO</t>
  </si>
  <si>
    <t>ELIZABETH MERCEDES CASTRO LOPEZ</t>
  </si>
  <si>
    <t>JOSE ANTONIO CAMPAÑA MARTIN BOUGH</t>
  </si>
  <si>
    <t>ANGELA CRISTINA STAKEMAN RAMIREZ</t>
  </si>
  <si>
    <t>CLENDIS PAULINO BRITO</t>
  </si>
  <si>
    <t>DENNIS CHRISTOPHER POLANCO</t>
  </si>
  <si>
    <t>ACTUALIZADOR CARTOGRAFICO</t>
  </si>
  <si>
    <t>JHONNY RAFAEL PERDOMO BASILIO</t>
  </si>
  <si>
    <t>JOHAN MARCOS SEGURA CHARLES</t>
  </si>
  <si>
    <t>JULIO CESAR DEL CARMEN SORIANO</t>
  </si>
  <si>
    <t>EDITOR DE PLANOS</t>
  </si>
  <si>
    <t>MARIANELA BELTRE GARCES</t>
  </si>
  <si>
    <t>PERLA EVALINA ROSARIO GUERRERO</t>
  </si>
  <si>
    <t>ROBERT IVAN PEREZ RODRIGUEZ</t>
  </si>
  <si>
    <t>SILENNY PAYAN ABREU</t>
  </si>
  <si>
    <t>WILMA ALEXANDER ARIAS CASTRO</t>
  </si>
  <si>
    <t>YBELICE YVON ANDUJAR PEREZ</t>
  </si>
  <si>
    <t>DIGITALIZADOR</t>
  </si>
  <si>
    <t>DEPARTAMENTO DE COMUNICACIONES- ONE</t>
  </si>
  <si>
    <t>MARIA ALICIA DELGADO MESTRES</t>
  </si>
  <si>
    <t>CORRECTOR (A) DE ESTILO</t>
  </si>
  <si>
    <t>DIVISION DE PUBLICACIONES-ONE</t>
  </si>
  <si>
    <t>CAMILO CACERES VARGAS</t>
  </si>
  <si>
    <t>DISEÑADOR GRAFICO</t>
  </si>
  <si>
    <t>LEYDY MARICRIS PAULINO GARCIA</t>
  </si>
  <si>
    <t>Sueldo Bruto</t>
  </si>
  <si>
    <t>OFICINA NACIONAL DE ESTADÍSTICA</t>
  </si>
  <si>
    <t>Santo Domingo, República Dominicana</t>
  </si>
  <si>
    <t>ÁREA ORGANIZACIONAL</t>
  </si>
  <si>
    <t>Nomina de Empleados Contratados</t>
  </si>
  <si>
    <t xml:space="preserve">Total Contratados: </t>
  </si>
  <si>
    <t>VIVIAN NATHALY SANCHEZ</t>
  </si>
  <si>
    <t>FIORDALIZA MATEO LANDA</t>
  </si>
  <si>
    <t>JULIO ALBERTO ALVAREZ DE MAIO</t>
  </si>
  <si>
    <t>COORDINADOR ADMINISTRATIVO</t>
  </si>
  <si>
    <t>JOSE MARIA DIAZ CACEREZ</t>
  </si>
  <si>
    <t>ENCARGADO DE LOGISTICA</t>
  </si>
  <si>
    <t>MINISTERIO DE ECONOMÍA, PLANIFICACIÓN Y DESARROLLO</t>
  </si>
  <si>
    <t>Mes de septiembre 2017</t>
  </si>
  <si>
    <t>DIVISION DE PLATAFORMA- ONE</t>
  </si>
  <si>
    <t>BISMARCK ANTONIO GARCIA OLIVO</t>
  </si>
  <si>
    <t>SOPORTE TECNICO A USUARIO</t>
  </si>
  <si>
    <t>DEPARTAMENTO ADMINISTRATIVO Y FINANCIERO- ONE</t>
  </si>
  <si>
    <t>JUANA ZOBEIDA ESCAÑO GUZMAN</t>
  </si>
  <si>
    <t>ANALISTA PRESUPUESTO</t>
  </si>
  <si>
    <t>DIVISION DE COMPRAS Y CONTRATACIONES- ONE</t>
  </si>
  <si>
    <t>ROSARIO DEL PILAR DIPP DE LA NUEZ</t>
  </si>
  <si>
    <t>SECCION DE ARCHIVO- ONE</t>
  </si>
  <si>
    <t>DALINA ALTAGRACIA ALMONTE</t>
  </si>
  <si>
    <t>ARCHIVISTA</t>
  </si>
  <si>
    <t>JHIANNY MILAGROS PAULINO PAULINO</t>
  </si>
  <si>
    <t>CONSERJE</t>
  </si>
  <si>
    <t>DIRECCION DE ESTADISTICAS CONTINUAS- ONE</t>
  </si>
  <si>
    <t>LAURA JULISSA PEREYRA SENCION</t>
  </si>
  <si>
    <t>DEPARTAMENTO DE METODOLOGIA E INVESTIGACIONES- ONE</t>
  </si>
  <si>
    <t>YAKAYRA MANUELA RODRIGUEZ ESPINAL</t>
  </si>
  <si>
    <t>ENCARGADA</t>
  </si>
  <si>
    <t>ELAINE GISSEL MEDINA PAULA</t>
  </si>
  <si>
    <t>MARIDALIA RODRIGUEZ GORIS</t>
  </si>
  <si>
    <t xml:space="preserve">ANALISTA </t>
  </si>
  <si>
    <t>MARY CRUZ MADE DE LOS SANTOS</t>
  </si>
  <si>
    <t>KATERIN CALDERON RAMIREZ</t>
  </si>
  <si>
    <t>ENMY RADHAMES MEDINA ALCANTARA</t>
  </si>
  <si>
    <t>REYNALDO LORENZO MARTINEZ MENA</t>
  </si>
  <si>
    <t>CENTRO DE DOCUMENTACION- ONE</t>
  </si>
  <si>
    <t>WELLINGTON FERNANDO JIMENEZ SALDIVA</t>
  </si>
  <si>
    <t>AUXILIAR BIBLIOTECA</t>
  </si>
  <si>
    <t>JULIZA ESTERVINA LARA DE LEON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</si>
</sst>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4" fontId="0" fillId="0" borderId="0" xfId="0" applyNumberFormat="1"/>
    <xf numFmtId="4" fontId="16" fillId="33" borderId="0" xfId="0" applyNumberFormat="1" applyFont="1" applyFill="1"/>
    <xf numFmtId="0" fontId="0" fillId="0" borderId="0" xfId="0" applyNumberFormat="1"/>
    <xf numFmtId="0" fontId="21" fillId="0" borderId="0" xfId="0" applyFont="1"/>
    <xf numFmtId="0" fontId="22" fillId="36" borderId="0" xfId="0" applyFont="1" applyFill="1" applyAlignment="1">
      <alignment horizontal="left" vertical="center"/>
    </xf>
    <xf numFmtId="4" fontId="22" fillId="36" borderId="0" xfId="0" applyNumberFormat="1" applyFont="1" applyFill="1" applyAlignment="1">
      <alignment vertical="center"/>
    </xf>
    <xf numFmtId="0" fontId="16" fillId="33" borderId="0" xfId="0" applyFont="1" applyFill="1"/>
    <xf numFmtId="0" fontId="22" fillId="36" borderId="0" xfId="1" applyNumberFormat="1" applyFont="1" applyFill="1" applyAlignment="1">
      <alignment vertical="center"/>
    </xf>
    <xf numFmtId="4" fontId="0" fillId="0" borderId="0" xfId="0" applyNumberFormat="1" applyFont="1"/>
    <xf numFmtId="0" fontId="16" fillId="0" borderId="0" xfId="0" applyFont="1" applyBorder="1" applyAlignment="1">
      <alignment horizontal="left" vertical="center"/>
    </xf>
    <xf numFmtId="0" fontId="19" fillId="34" borderId="10" xfId="0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/>
    </xf>
    <xf numFmtId="164" fontId="20" fillId="35" borderId="11" xfId="1" applyFont="1" applyFill="1" applyBorder="1" applyAlignment="1">
      <alignment horizontal="center" vertical="center"/>
    </xf>
    <xf numFmtId="164" fontId="20" fillId="35" borderId="15" xfId="1" applyFont="1" applyFill="1" applyBorder="1" applyAlignment="1">
      <alignment horizontal="center" vertical="center"/>
    </xf>
    <xf numFmtId="164" fontId="20" fillId="35" borderId="12" xfId="1" applyFont="1" applyFill="1" applyBorder="1" applyAlignment="1">
      <alignment horizontal="center" vertical="center"/>
    </xf>
    <xf numFmtId="164" fontId="20" fillId="35" borderId="16" xfId="1" applyFont="1" applyFill="1" applyBorder="1" applyAlignment="1">
      <alignment horizontal="center" vertical="center"/>
    </xf>
    <xf numFmtId="4" fontId="20" fillId="35" borderId="12" xfId="1" applyNumberFormat="1" applyFont="1" applyFill="1" applyBorder="1" applyAlignment="1">
      <alignment horizontal="center" vertical="center"/>
    </xf>
    <xf numFmtId="4" fontId="20" fillId="35" borderId="16" xfId="1" applyNumberFormat="1" applyFont="1" applyFill="1" applyBorder="1" applyAlignment="1">
      <alignment horizontal="center" vertical="center"/>
    </xf>
    <xf numFmtId="4" fontId="20" fillId="35" borderId="13" xfId="1" applyNumberFormat="1" applyFont="1" applyFill="1" applyBorder="1" applyAlignment="1">
      <alignment horizontal="center" vertical="center"/>
    </xf>
    <xf numFmtId="4" fontId="20" fillId="35" borderId="17" xfId="1" applyNumberFormat="1" applyFont="1" applyFill="1" applyBorder="1" applyAlignment="1">
      <alignment horizontal="center" vertical="center"/>
    </xf>
    <xf numFmtId="4" fontId="20" fillId="35" borderId="14" xfId="1" applyNumberFormat="1" applyFont="1" applyFill="1" applyBorder="1" applyAlignment="1">
      <alignment horizontal="center" vertical="center"/>
    </xf>
    <xf numFmtId="4" fontId="20" fillId="35" borderId="18" xfId="1" applyNumberFormat="1" applyFont="1" applyFill="1" applyBorder="1" applyAlignment="1">
      <alignment horizontal="center" vertical="center"/>
    </xf>
    <xf numFmtId="0" fontId="0" fillId="34" borderId="0" xfId="0" applyFill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18" fillId="34" borderId="0" xfId="0" applyFont="1" applyFill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59533</xdr:rowOff>
    </xdr:from>
    <xdr:to>
      <xdr:col>0</xdr:col>
      <xdr:colOff>1630886</xdr:colOff>
      <xdr:row>5</xdr:row>
      <xdr:rowOff>36861</xdr:rowOff>
    </xdr:to>
    <xdr:pic>
      <xdr:nvPicPr>
        <xdr:cNvPr id="2" name="1 Imagen" descr="LOGO ESCUD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59533"/>
          <a:ext cx="1478486" cy="134892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6</xdr:col>
      <xdr:colOff>859366</xdr:colOff>
      <xdr:row>0</xdr:row>
      <xdr:rowOff>185740</xdr:rowOff>
    </xdr:from>
    <xdr:to>
      <xdr:col>8</xdr:col>
      <xdr:colOff>972109</xdr:colOff>
      <xdr:row>5</xdr:row>
      <xdr:rowOff>64947</xdr:rowOff>
    </xdr:to>
    <xdr:pic>
      <xdr:nvPicPr>
        <xdr:cNvPr id="3" name="2 Imagen" descr="LOGO ONE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79716" y="185740"/>
          <a:ext cx="2489230" cy="125080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7"/>
  <sheetViews>
    <sheetView showGridLines="0" tabSelected="1" zoomScale="80" zoomScaleNormal="80" workbookViewId="0">
      <pane ySplit="8" topLeftCell="A143" activePane="bottomLeft" state="frozen"/>
      <selection pane="bottomLeft" activeCell="C178" sqref="C178"/>
    </sheetView>
  </sheetViews>
  <sheetFormatPr baseColWidth="10" defaultRowHeight="15"/>
  <cols>
    <col min="1" max="1" width="40.7109375" customWidth="1"/>
    <col min="2" max="2" width="40.7109375" style="3" customWidth="1"/>
    <col min="3" max="5" width="18.7109375" style="1" customWidth="1"/>
    <col min="6" max="6" width="18.140625" style="1" customWidth="1"/>
    <col min="7" max="7" width="17.140625" style="1" customWidth="1"/>
    <col min="8" max="9" width="18.7109375" style="1" customWidth="1"/>
  </cols>
  <sheetData>
    <row r="1" spans="1:9">
      <c r="A1" s="23"/>
      <c r="B1" s="23"/>
      <c r="C1" s="23"/>
      <c r="D1" s="23"/>
      <c r="E1" s="23"/>
      <c r="F1" s="23"/>
      <c r="G1" s="23"/>
      <c r="H1" s="23"/>
      <c r="I1" s="23"/>
    </row>
    <row r="2" spans="1:9" ht="26.25">
      <c r="A2" s="24" t="s">
        <v>132</v>
      </c>
      <c r="B2" s="25"/>
      <c r="C2" s="25"/>
      <c r="D2" s="25"/>
      <c r="E2" s="25"/>
      <c r="F2" s="25"/>
      <c r="G2" s="25"/>
      <c r="H2" s="25"/>
      <c r="I2" s="25"/>
    </row>
    <row r="3" spans="1:9" ht="26.25">
      <c r="A3" s="24" t="s">
        <v>121</v>
      </c>
      <c r="B3" s="25"/>
      <c r="C3" s="25"/>
      <c r="D3" s="25"/>
      <c r="E3" s="25"/>
      <c r="F3" s="25"/>
      <c r="G3" s="25"/>
      <c r="H3" s="25"/>
      <c r="I3" s="25"/>
    </row>
    <row r="4" spans="1:9" ht="20.25">
      <c r="A4" s="11" t="s">
        <v>122</v>
      </c>
      <c r="B4" s="12"/>
      <c r="C4" s="12"/>
      <c r="D4" s="12"/>
      <c r="E4" s="12"/>
      <c r="F4" s="12"/>
      <c r="G4" s="12"/>
      <c r="H4" s="12"/>
      <c r="I4" s="12"/>
    </row>
    <row r="5" spans="1:9" ht="20.25">
      <c r="A5" s="11" t="s">
        <v>124</v>
      </c>
      <c r="B5" s="12"/>
      <c r="C5" s="12"/>
      <c r="D5" s="12"/>
      <c r="E5" s="12"/>
      <c r="F5" s="12"/>
      <c r="G5" s="12"/>
      <c r="H5" s="12"/>
      <c r="I5" s="12"/>
    </row>
    <row r="6" spans="1:9" ht="21" thickBot="1">
      <c r="A6" s="11" t="s">
        <v>133</v>
      </c>
      <c r="B6" s="12"/>
      <c r="C6" s="12"/>
      <c r="D6" s="12"/>
      <c r="E6" s="12"/>
      <c r="F6" s="12"/>
      <c r="G6" s="12"/>
      <c r="H6" s="12"/>
      <c r="I6" s="12"/>
    </row>
    <row r="7" spans="1:9">
      <c r="A7" s="13" t="s">
        <v>123</v>
      </c>
      <c r="B7" s="15" t="s">
        <v>0</v>
      </c>
      <c r="C7" s="17" t="s">
        <v>120</v>
      </c>
      <c r="D7" s="19" t="s">
        <v>1</v>
      </c>
      <c r="E7" s="17" t="s">
        <v>2</v>
      </c>
      <c r="F7" s="19" t="s">
        <v>3</v>
      </c>
      <c r="G7" s="17" t="s">
        <v>4</v>
      </c>
      <c r="H7" s="17" t="s">
        <v>5</v>
      </c>
      <c r="I7" s="21" t="s">
        <v>6</v>
      </c>
    </row>
    <row r="8" spans="1:9" ht="15.75" thickBot="1">
      <c r="A8" s="14"/>
      <c r="B8" s="16"/>
      <c r="C8" s="18"/>
      <c r="D8" s="20"/>
      <c r="E8" s="18"/>
      <c r="F8" s="20"/>
      <c r="G8" s="18"/>
      <c r="H8" s="18"/>
      <c r="I8" s="22"/>
    </row>
    <row r="10" spans="1:9">
      <c r="A10" s="10" t="s">
        <v>7</v>
      </c>
      <c r="B10" s="10"/>
      <c r="C10" s="10"/>
      <c r="D10" s="10"/>
      <c r="E10" s="10"/>
      <c r="F10" s="10"/>
      <c r="G10" s="10"/>
      <c r="H10" s="10"/>
      <c r="I10" s="10"/>
    </row>
    <row r="11" spans="1:9">
      <c r="A11" t="s">
        <v>8</v>
      </c>
      <c r="B11" t="s">
        <v>9</v>
      </c>
      <c r="C11" s="1">
        <v>23000</v>
      </c>
      <c r="D11" s="1">
        <v>660.1</v>
      </c>
      <c r="E11" s="1">
        <v>0</v>
      </c>
      <c r="F11" s="1">
        <v>699.2</v>
      </c>
      <c r="G11" s="1">
        <v>0</v>
      </c>
      <c r="H11" s="1">
        <f>D11+E11+F11+G11</f>
        <v>1359.3000000000002</v>
      </c>
      <c r="I11" s="1">
        <f>C11-H11</f>
        <v>21640.7</v>
      </c>
    </row>
    <row r="12" spans="1:9">
      <c r="A12" s="7" t="s">
        <v>13</v>
      </c>
      <c r="B12" s="7">
        <v>1</v>
      </c>
      <c r="C12" s="2">
        <f>SUM(C11:C11)</f>
        <v>23000</v>
      </c>
      <c r="D12" s="2">
        <f>SUM(D11:D11)</f>
        <v>660.1</v>
      </c>
      <c r="E12" s="2">
        <f>SUM(E11:E11)</f>
        <v>0</v>
      </c>
      <c r="F12" s="2">
        <f>SUM(F11:F11)</f>
        <v>699.2</v>
      </c>
      <c r="G12" s="2">
        <f>SUM(G11)</f>
        <v>0</v>
      </c>
      <c r="H12" s="2">
        <f>SUM(H11:H11)</f>
        <v>1359.3000000000002</v>
      </c>
      <c r="I12" s="2">
        <f>SUM(I11:I11)</f>
        <v>21640.7</v>
      </c>
    </row>
    <row r="13" spans="1:9">
      <c r="B13"/>
    </row>
    <row r="14" spans="1:9">
      <c r="A14" s="10" t="s">
        <v>15</v>
      </c>
      <c r="B14" s="10"/>
      <c r="C14" s="10"/>
      <c r="D14" s="10"/>
      <c r="E14" s="10"/>
      <c r="F14" s="10"/>
      <c r="G14" s="10"/>
      <c r="H14" s="10"/>
      <c r="I14" s="10"/>
    </row>
    <row r="15" spans="1:9">
      <c r="A15" t="s">
        <v>17</v>
      </c>
      <c r="B15" t="s">
        <v>16</v>
      </c>
      <c r="C15" s="1">
        <v>22000</v>
      </c>
      <c r="D15" s="1">
        <v>631.4</v>
      </c>
      <c r="E15" s="1">
        <v>0</v>
      </c>
      <c r="F15" s="1">
        <v>668.8</v>
      </c>
      <c r="G15" s="1">
        <v>0</v>
      </c>
      <c r="H15" s="1">
        <f>D15+E15+F15+G15</f>
        <v>1300.1999999999998</v>
      </c>
      <c r="I15" s="1">
        <f>C15-H15</f>
        <v>20699.8</v>
      </c>
    </row>
    <row r="16" spans="1:9">
      <c r="A16" t="s">
        <v>18</v>
      </c>
      <c r="B16" t="s">
        <v>19</v>
      </c>
      <c r="C16" s="1">
        <v>17000</v>
      </c>
      <c r="D16" s="1">
        <v>487.9</v>
      </c>
      <c r="E16" s="1">
        <v>0</v>
      </c>
      <c r="F16" s="1">
        <v>516.79999999999995</v>
      </c>
      <c r="G16" s="1">
        <v>0</v>
      </c>
      <c r="H16" s="1">
        <f>D16+E16+F16+G16</f>
        <v>1004.6999999999999</v>
      </c>
      <c r="I16" s="1">
        <f>C16-H16</f>
        <v>15995.3</v>
      </c>
    </row>
    <row r="17" spans="1:9">
      <c r="A17" s="7" t="s">
        <v>13</v>
      </c>
      <c r="B17" s="7">
        <v>2</v>
      </c>
      <c r="C17" s="2">
        <f t="shared" ref="C17:I17" si="0">SUM(C15:C16)</f>
        <v>39000</v>
      </c>
      <c r="D17" s="2">
        <f t="shared" si="0"/>
        <v>1119.3</v>
      </c>
      <c r="E17" s="2">
        <f t="shared" si="0"/>
        <v>0</v>
      </c>
      <c r="F17" s="2">
        <f t="shared" si="0"/>
        <v>1185.5999999999999</v>
      </c>
      <c r="G17" s="2">
        <f t="shared" si="0"/>
        <v>0</v>
      </c>
      <c r="H17" s="2">
        <f t="shared" si="0"/>
        <v>2304.8999999999996</v>
      </c>
      <c r="I17" s="2">
        <f t="shared" si="0"/>
        <v>36695.1</v>
      </c>
    </row>
    <row r="18" spans="1:9">
      <c r="B18"/>
    </row>
    <row r="19" spans="1:9">
      <c r="A19" s="10" t="s">
        <v>134</v>
      </c>
      <c r="B19" s="10"/>
      <c r="C19" s="10"/>
      <c r="D19" s="10"/>
      <c r="E19" s="10"/>
      <c r="F19" s="10"/>
      <c r="G19" s="10"/>
      <c r="H19" s="10"/>
      <c r="I19" s="10"/>
    </row>
    <row r="20" spans="1:9">
      <c r="A20" t="s">
        <v>135</v>
      </c>
      <c r="B20" t="s">
        <v>136</v>
      </c>
      <c r="C20" s="1">
        <v>18000</v>
      </c>
      <c r="D20" s="1">
        <v>516.6</v>
      </c>
      <c r="E20" s="1">
        <v>0</v>
      </c>
      <c r="F20" s="1">
        <v>547.20000000000005</v>
      </c>
      <c r="G20" s="1">
        <v>0</v>
      </c>
      <c r="H20" s="1">
        <f>D20+E20+F20+G20</f>
        <v>1063.8000000000002</v>
      </c>
      <c r="I20" s="1">
        <f>C20-H20</f>
        <v>16936.2</v>
      </c>
    </row>
    <row r="21" spans="1:9">
      <c r="A21" s="7" t="s">
        <v>13</v>
      </c>
      <c r="B21" s="7">
        <v>1</v>
      </c>
      <c r="C21" s="2">
        <f t="shared" ref="C21:I21" si="1">SUM(C20:C20)</f>
        <v>18000</v>
      </c>
      <c r="D21" s="2">
        <f t="shared" si="1"/>
        <v>516.6</v>
      </c>
      <c r="E21" s="2">
        <f t="shared" si="1"/>
        <v>0</v>
      </c>
      <c r="F21" s="2">
        <f t="shared" si="1"/>
        <v>547.20000000000005</v>
      </c>
      <c r="G21" s="2">
        <f t="shared" si="1"/>
        <v>0</v>
      </c>
      <c r="H21" s="2">
        <f t="shared" si="1"/>
        <v>1063.8000000000002</v>
      </c>
      <c r="I21" s="2">
        <f t="shared" si="1"/>
        <v>16936.2</v>
      </c>
    </row>
    <row r="22" spans="1:9">
      <c r="B22"/>
    </row>
    <row r="23" spans="1:9">
      <c r="A23" s="10" t="s">
        <v>21</v>
      </c>
      <c r="B23" s="10"/>
      <c r="C23" s="10"/>
      <c r="D23" s="10"/>
      <c r="E23" s="10"/>
      <c r="F23" s="10"/>
      <c r="G23" s="10"/>
      <c r="H23" s="10"/>
      <c r="I23" s="10"/>
    </row>
    <row r="24" spans="1:9">
      <c r="A24" t="s">
        <v>22</v>
      </c>
      <c r="B24" t="s">
        <v>23</v>
      </c>
      <c r="C24" s="1">
        <v>19000</v>
      </c>
      <c r="D24" s="1">
        <v>545.29999999999995</v>
      </c>
      <c r="E24" s="1">
        <v>0</v>
      </c>
      <c r="F24" s="1">
        <v>577.6</v>
      </c>
      <c r="G24" s="1">
        <v>0</v>
      </c>
      <c r="H24" s="1">
        <f>D24+E24+F24+G24</f>
        <v>1122.9000000000001</v>
      </c>
      <c r="I24" s="1">
        <f>C24-H24</f>
        <v>17877.099999999999</v>
      </c>
    </row>
    <row r="25" spans="1:9">
      <c r="A25" s="7" t="s">
        <v>13</v>
      </c>
      <c r="B25" s="7">
        <v>1</v>
      </c>
      <c r="C25" s="2">
        <f t="shared" ref="C25:I25" si="2">SUM(C24:C24)</f>
        <v>19000</v>
      </c>
      <c r="D25" s="2">
        <f t="shared" si="2"/>
        <v>545.29999999999995</v>
      </c>
      <c r="E25" s="2">
        <f t="shared" si="2"/>
        <v>0</v>
      </c>
      <c r="F25" s="2">
        <f t="shared" si="2"/>
        <v>577.6</v>
      </c>
      <c r="G25" s="2">
        <f t="shared" si="2"/>
        <v>0</v>
      </c>
      <c r="H25" s="2">
        <f t="shared" si="2"/>
        <v>1122.9000000000001</v>
      </c>
      <c r="I25" s="2">
        <f t="shared" si="2"/>
        <v>17877.099999999999</v>
      </c>
    </row>
    <row r="26" spans="1:9">
      <c r="B26"/>
    </row>
    <row r="27" spans="1:9">
      <c r="A27" s="10" t="s">
        <v>24</v>
      </c>
      <c r="B27" s="10"/>
      <c r="C27" s="10"/>
      <c r="D27" s="10"/>
      <c r="E27" s="10"/>
      <c r="F27" s="10"/>
      <c r="G27" s="10"/>
      <c r="H27" s="10"/>
      <c r="I27" s="10"/>
    </row>
    <row r="28" spans="1:9">
      <c r="A28" t="s">
        <v>25</v>
      </c>
      <c r="B28" t="s">
        <v>26</v>
      </c>
      <c r="C28" s="1">
        <v>35000</v>
      </c>
      <c r="D28" s="1">
        <v>1004.5</v>
      </c>
      <c r="E28" s="1">
        <v>0</v>
      </c>
      <c r="F28" s="1">
        <v>1064</v>
      </c>
      <c r="G28" s="1">
        <v>0</v>
      </c>
      <c r="H28" s="1">
        <f>D28+E28+F28+G28</f>
        <v>2068.5</v>
      </c>
      <c r="I28" s="1">
        <f>C28-H28</f>
        <v>32931.5</v>
      </c>
    </row>
    <row r="29" spans="1:9">
      <c r="A29" s="7" t="s">
        <v>13</v>
      </c>
      <c r="B29" s="7">
        <v>1</v>
      </c>
      <c r="C29" s="2">
        <f t="shared" ref="C29:I29" si="3">SUM(C28)</f>
        <v>35000</v>
      </c>
      <c r="D29" s="2">
        <f t="shared" si="3"/>
        <v>1004.5</v>
      </c>
      <c r="E29" s="2">
        <f t="shared" si="3"/>
        <v>0</v>
      </c>
      <c r="F29" s="2">
        <f t="shared" si="3"/>
        <v>1064</v>
      </c>
      <c r="G29" s="2">
        <f t="shared" si="3"/>
        <v>0</v>
      </c>
      <c r="H29" s="2">
        <f>SUM(H28)</f>
        <v>2068.5</v>
      </c>
      <c r="I29" s="2">
        <f t="shared" si="3"/>
        <v>32931.5</v>
      </c>
    </row>
    <row r="30" spans="1:9" ht="15.75" customHeight="1">
      <c r="B30"/>
    </row>
    <row r="31" spans="1:9">
      <c r="A31" s="10" t="s">
        <v>137</v>
      </c>
      <c r="B31" s="10"/>
      <c r="C31" s="10"/>
      <c r="D31" s="10"/>
      <c r="E31" s="10"/>
      <c r="F31" s="10"/>
      <c r="G31" s="10"/>
      <c r="H31" s="10"/>
      <c r="I31" s="10"/>
    </row>
    <row r="32" spans="1:9">
      <c r="A32" t="s">
        <v>138</v>
      </c>
      <c r="B32" t="s">
        <v>139</v>
      </c>
      <c r="C32" s="1">
        <v>70000</v>
      </c>
      <c r="D32" s="1">
        <v>2009</v>
      </c>
      <c r="E32" s="1">
        <v>5368.48</v>
      </c>
      <c r="F32" s="1">
        <v>2128</v>
      </c>
      <c r="G32" s="1">
        <v>0</v>
      </c>
      <c r="H32" s="1">
        <f>D32+E32+F32+G32</f>
        <v>9505.48</v>
      </c>
      <c r="I32" s="1">
        <f>C32-H32</f>
        <v>60494.520000000004</v>
      </c>
    </row>
    <row r="33" spans="1:9">
      <c r="A33" s="7" t="s">
        <v>13</v>
      </c>
      <c r="B33" s="7">
        <v>1</v>
      </c>
      <c r="C33" s="2">
        <f t="shared" ref="C33:G33" si="4">SUM(C32)</f>
        <v>70000</v>
      </c>
      <c r="D33" s="2">
        <f t="shared" si="4"/>
        <v>2009</v>
      </c>
      <c r="E33" s="2">
        <f t="shared" si="4"/>
        <v>5368.48</v>
      </c>
      <c r="F33" s="2">
        <f t="shared" si="4"/>
        <v>2128</v>
      </c>
      <c r="G33" s="2">
        <f t="shared" si="4"/>
        <v>0</v>
      </c>
      <c r="H33" s="2">
        <f>SUM(H32)</f>
        <v>9505.48</v>
      </c>
      <c r="I33" s="2">
        <f t="shared" ref="I33" si="5">SUM(I32)</f>
        <v>60494.520000000004</v>
      </c>
    </row>
    <row r="34" spans="1:9" ht="15.75" customHeight="1">
      <c r="B34"/>
    </row>
    <row r="35" spans="1:9">
      <c r="A35" s="10" t="s">
        <v>140</v>
      </c>
      <c r="B35" s="10"/>
      <c r="C35" s="10"/>
      <c r="D35" s="10"/>
      <c r="E35" s="10"/>
      <c r="F35" s="10"/>
      <c r="G35" s="10"/>
      <c r="H35" s="10"/>
      <c r="I35" s="10"/>
    </row>
    <row r="36" spans="1:9">
      <c r="A36" t="s">
        <v>141</v>
      </c>
      <c r="B36" t="s">
        <v>14</v>
      </c>
      <c r="C36" s="1">
        <v>50000</v>
      </c>
      <c r="D36" s="1">
        <v>1435</v>
      </c>
      <c r="E36" s="1">
        <v>1854</v>
      </c>
      <c r="F36" s="1">
        <v>1520</v>
      </c>
      <c r="G36" s="1">
        <v>0</v>
      </c>
      <c r="H36" s="1">
        <f>D36+E36+F36+G36</f>
        <v>4809</v>
      </c>
      <c r="I36" s="1">
        <f>C36-H36</f>
        <v>45191</v>
      </c>
    </row>
    <row r="37" spans="1:9">
      <c r="A37" s="7" t="s">
        <v>13</v>
      </c>
      <c r="B37" s="7">
        <v>1</v>
      </c>
      <c r="C37" s="2">
        <f t="shared" ref="C37:G37" si="6">SUM(C36)</f>
        <v>50000</v>
      </c>
      <c r="D37" s="2">
        <f t="shared" si="6"/>
        <v>1435</v>
      </c>
      <c r="E37" s="2">
        <f t="shared" si="6"/>
        <v>1854</v>
      </c>
      <c r="F37" s="2">
        <f t="shared" si="6"/>
        <v>1520</v>
      </c>
      <c r="G37" s="2">
        <f t="shared" si="6"/>
        <v>0</v>
      </c>
      <c r="H37" s="2">
        <f>SUM(H36)</f>
        <v>4809</v>
      </c>
      <c r="I37" s="2">
        <f t="shared" ref="I37" si="7">SUM(I36)</f>
        <v>45191</v>
      </c>
    </row>
    <row r="38" spans="1:9" ht="15.75" customHeight="1">
      <c r="B38"/>
    </row>
    <row r="39" spans="1:9">
      <c r="A39" s="10" t="s">
        <v>142</v>
      </c>
      <c r="B39" s="10"/>
      <c r="C39" s="10"/>
      <c r="D39" s="10"/>
      <c r="E39" s="10"/>
      <c r="F39" s="10"/>
      <c r="G39" s="10"/>
      <c r="H39" s="10"/>
      <c r="I39" s="10"/>
    </row>
    <row r="40" spans="1:9">
      <c r="A40" t="s">
        <v>143</v>
      </c>
      <c r="B40" t="s">
        <v>144</v>
      </c>
      <c r="C40" s="1">
        <v>18000</v>
      </c>
      <c r="D40" s="1">
        <v>516.6</v>
      </c>
      <c r="E40" s="1">
        <v>0</v>
      </c>
      <c r="F40" s="1">
        <v>547.20000000000005</v>
      </c>
      <c r="G40" s="1">
        <v>0</v>
      </c>
      <c r="H40" s="1">
        <f>D40+E40+F40+G40</f>
        <v>1063.8000000000002</v>
      </c>
      <c r="I40" s="1">
        <f>C40-H40</f>
        <v>16936.2</v>
      </c>
    </row>
    <row r="41" spans="1:9">
      <c r="A41" s="7" t="s">
        <v>13</v>
      </c>
      <c r="B41" s="7">
        <v>1</v>
      </c>
      <c r="C41" s="2">
        <f t="shared" ref="C41:G41" si="8">SUM(C40)</f>
        <v>18000</v>
      </c>
      <c r="D41" s="2">
        <f t="shared" si="8"/>
        <v>516.6</v>
      </c>
      <c r="E41" s="2">
        <f t="shared" si="8"/>
        <v>0</v>
      </c>
      <c r="F41" s="2">
        <f t="shared" si="8"/>
        <v>547.20000000000005</v>
      </c>
      <c r="G41" s="2">
        <f t="shared" si="8"/>
        <v>0</v>
      </c>
      <c r="H41" s="2">
        <f>SUM(H40)</f>
        <v>1063.8000000000002</v>
      </c>
      <c r="I41" s="2">
        <f t="shared" ref="I41" si="9">SUM(I40)</f>
        <v>16936.2</v>
      </c>
    </row>
    <row r="42" spans="1:9" ht="15.75" customHeight="1">
      <c r="B42"/>
    </row>
    <row r="43" spans="1:9">
      <c r="A43" s="10" t="s">
        <v>27</v>
      </c>
      <c r="B43" s="10"/>
      <c r="C43" s="10"/>
      <c r="D43" s="10"/>
      <c r="E43" s="10"/>
      <c r="F43" s="10"/>
      <c r="G43" s="10"/>
      <c r="H43" s="10"/>
      <c r="I43" s="10"/>
    </row>
    <row r="44" spans="1:9">
      <c r="A44" t="s">
        <v>29</v>
      </c>
      <c r="B44" t="s">
        <v>28</v>
      </c>
      <c r="C44" s="1">
        <v>22000</v>
      </c>
      <c r="D44" s="1">
        <v>631.4</v>
      </c>
      <c r="E44" s="1">
        <v>0</v>
      </c>
      <c r="F44" s="1">
        <v>668.8</v>
      </c>
      <c r="G44" s="1">
        <v>0</v>
      </c>
      <c r="H44" s="1">
        <f>D44+E44+F44+G44</f>
        <v>1300.1999999999998</v>
      </c>
      <c r="I44" s="1">
        <f>C44-H44</f>
        <v>20699.8</v>
      </c>
    </row>
    <row r="45" spans="1:9">
      <c r="A45" t="s">
        <v>145</v>
      </c>
      <c r="B45" t="s">
        <v>146</v>
      </c>
      <c r="C45" s="1">
        <v>15000</v>
      </c>
      <c r="D45" s="1">
        <v>430.5</v>
      </c>
      <c r="E45" s="1">
        <v>0</v>
      </c>
      <c r="F45" s="1">
        <v>456</v>
      </c>
      <c r="G45" s="1">
        <v>0</v>
      </c>
      <c r="H45" s="1">
        <v>886.5</v>
      </c>
      <c r="I45" s="1">
        <v>14113.5</v>
      </c>
    </row>
    <row r="46" spans="1:9">
      <c r="A46" t="s">
        <v>30</v>
      </c>
      <c r="B46" t="s">
        <v>12</v>
      </c>
      <c r="C46" s="1">
        <v>20000</v>
      </c>
      <c r="D46" s="1">
        <v>574</v>
      </c>
      <c r="E46" s="1">
        <v>0</v>
      </c>
      <c r="F46" s="1">
        <v>608</v>
      </c>
      <c r="G46" s="1">
        <v>0</v>
      </c>
      <c r="H46" s="1">
        <f>D46+E46+F46+G46</f>
        <v>1182</v>
      </c>
      <c r="I46" s="1">
        <f>C46-H46</f>
        <v>18818</v>
      </c>
    </row>
    <row r="47" spans="1:9">
      <c r="A47" t="s">
        <v>31</v>
      </c>
      <c r="B47" t="s">
        <v>32</v>
      </c>
      <c r="C47" s="1">
        <v>13000</v>
      </c>
      <c r="D47" s="1">
        <v>373.1</v>
      </c>
      <c r="E47" s="1">
        <v>0</v>
      </c>
      <c r="F47" s="1">
        <v>395.2</v>
      </c>
      <c r="G47" s="1">
        <v>0</v>
      </c>
      <c r="H47" s="1">
        <f>D47+E47+F47+G47</f>
        <v>768.3</v>
      </c>
      <c r="I47" s="1">
        <f>C47-H47</f>
        <v>12231.7</v>
      </c>
    </row>
    <row r="48" spans="1:9">
      <c r="A48" t="s">
        <v>33</v>
      </c>
      <c r="B48" t="s">
        <v>12</v>
      </c>
      <c r="C48" s="1">
        <v>16700</v>
      </c>
      <c r="D48" s="1">
        <v>479.29</v>
      </c>
      <c r="E48" s="1">
        <v>0</v>
      </c>
      <c r="F48" s="1">
        <v>507.68</v>
      </c>
      <c r="G48" s="1">
        <v>120</v>
      </c>
      <c r="H48" s="1">
        <f>D48+E48+F48+G48</f>
        <v>1106.97</v>
      </c>
      <c r="I48" s="1">
        <f>C48-H48</f>
        <v>15593.03</v>
      </c>
    </row>
    <row r="49" spans="1:9">
      <c r="A49" s="7" t="s">
        <v>13</v>
      </c>
      <c r="B49" s="7">
        <v>5</v>
      </c>
      <c r="C49" s="2">
        <f t="shared" ref="C49:I49" si="10">SUM(C44:C48)</f>
        <v>86700</v>
      </c>
      <c r="D49" s="2">
        <f t="shared" si="10"/>
        <v>2488.29</v>
      </c>
      <c r="E49" s="2">
        <f t="shared" si="10"/>
        <v>0</v>
      </c>
      <c r="F49" s="2">
        <f t="shared" si="10"/>
        <v>2635.68</v>
      </c>
      <c r="G49" s="2">
        <f t="shared" si="10"/>
        <v>120</v>
      </c>
      <c r="H49" s="2">
        <f t="shared" si="10"/>
        <v>5243.97</v>
      </c>
      <c r="I49" s="2">
        <f t="shared" si="10"/>
        <v>81456.03</v>
      </c>
    </row>
    <row r="50" spans="1:9">
      <c r="B50"/>
    </row>
    <row r="51" spans="1:9">
      <c r="A51" s="10" t="s">
        <v>34</v>
      </c>
      <c r="B51" s="10"/>
      <c r="C51" s="10"/>
      <c r="D51" s="10"/>
      <c r="E51" s="10"/>
      <c r="F51" s="10"/>
      <c r="G51" s="10"/>
      <c r="H51" s="10"/>
      <c r="I51" s="10"/>
    </row>
    <row r="52" spans="1:9">
      <c r="A52" t="s">
        <v>35</v>
      </c>
      <c r="B52" t="s">
        <v>23</v>
      </c>
      <c r="C52" s="1">
        <v>19000</v>
      </c>
      <c r="D52" s="1">
        <v>545.29999999999995</v>
      </c>
      <c r="E52" s="1">
        <v>0</v>
      </c>
      <c r="F52" s="1">
        <v>577.6</v>
      </c>
      <c r="G52" s="1">
        <v>932.76</v>
      </c>
      <c r="H52" s="1">
        <f t="shared" ref="H52:H53" si="11">D52+E52+F52+G52</f>
        <v>2055.66</v>
      </c>
      <c r="I52" s="1">
        <f t="shared" ref="I52:I53" si="12">C52-H52</f>
        <v>16944.34</v>
      </c>
    </row>
    <row r="53" spans="1:9">
      <c r="A53" t="s">
        <v>36</v>
      </c>
      <c r="B53" t="s">
        <v>11</v>
      </c>
      <c r="C53" s="1">
        <v>28000</v>
      </c>
      <c r="D53" s="1">
        <v>803.6</v>
      </c>
      <c r="E53" s="1">
        <v>0</v>
      </c>
      <c r="F53" s="1">
        <v>851.2</v>
      </c>
      <c r="G53" s="1">
        <v>0</v>
      </c>
      <c r="H53" s="1">
        <f t="shared" si="11"/>
        <v>1654.8000000000002</v>
      </c>
      <c r="I53" s="1">
        <f t="shared" si="12"/>
        <v>26345.200000000001</v>
      </c>
    </row>
    <row r="54" spans="1:9">
      <c r="A54" s="7" t="s">
        <v>13</v>
      </c>
      <c r="B54" s="7">
        <v>2</v>
      </c>
      <c r="C54" s="2">
        <f t="shared" ref="C54:I54" si="13">SUM(C52:C53)</f>
        <v>47000</v>
      </c>
      <c r="D54" s="2">
        <f t="shared" si="13"/>
        <v>1348.9</v>
      </c>
      <c r="E54" s="2">
        <f t="shared" si="13"/>
        <v>0</v>
      </c>
      <c r="F54" s="2">
        <f t="shared" si="13"/>
        <v>1428.8000000000002</v>
      </c>
      <c r="G54" s="2">
        <f t="shared" si="13"/>
        <v>932.76</v>
      </c>
      <c r="H54" s="2">
        <f t="shared" si="13"/>
        <v>3710.46</v>
      </c>
      <c r="I54" s="2">
        <f t="shared" si="13"/>
        <v>43289.54</v>
      </c>
    </row>
    <row r="55" spans="1:9">
      <c r="B55"/>
    </row>
    <row r="56" spans="1:9" ht="14.25" customHeight="1">
      <c r="A56" s="10" t="s">
        <v>37</v>
      </c>
      <c r="B56" s="10"/>
      <c r="C56" s="10"/>
      <c r="D56" s="10"/>
      <c r="E56" s="10"/>
      <c r="F56" s="10"/>
      <c r="G56" s="10"/>
      <c r="H56" s="10"/>
      <c r="I56" s="10"/>
    </row>
    <row r="57" spans="1:9">
      <c r="A57" t="s">
        <v>38</v>
      </c>
      <c r="B57" t="s">
        <v>39</v>
      </c>
      <c r="C57" s="1">
        <v>28000</v>
      </c>
      <c r="D57" s="1">
        <v>803.6</v>
      </c>
      <c r="E57" s="1">
        <v>0</v>
      </c>
      <c r="F57" s="1">
        <v>851.2</v>
      </c>
      <c r="G57" s="1">
        <v>0</v>
      </c>
      <c r="H57" s="1">
        <f>D57+E57+F57+G57</f>
        <v>1654.8000000000002</v>
      </c>
      <c r="I57" s="1">
        <f>C57-H57</f>
        <v>26345.200000000001</v>
      </c>
    </row>
    <row r="58" spans="1:9">
      <c r="A58" t="s">
        <v>41</v>
      </c>
      <c r="B58" t="s">
        <v>40</v>
      </c>
      <c r="C58" s="1">
        <v>26000</v>
      </c>
      <c r="D58" s="1">
        <v>746.2</v>
      </c>
      <c r="E58" s="1">
        <v>0</v>
      </c>
      <c r="F58" s="1">
        <v>790.4</v>
      </c>
      <c r="G58" s="1">
        <v>0</v>
      </c>
      <c r="H58" s="1">
        <f>D58+E58+F58+G58</f>
        <v>1536.6</v>
      </c>
      <c r="I58" s="1">
        <f>C58-H58</f>
        <v>24463.4</v>
      </c>
    </row>
    <row r="59" spans="1:9">
      <c r="A59" s="7" t="s">
        <v>13</v>
      </c>
      <c r="B59" s="7">
        <v>2</v>
      </c>
      <c r="C59" s="2">
        <f t="shared" ref="C59:I59" si="14">SUM(C57:C58)</f>
        <v>54000</v>
      </c>
      <c r="D59" s="2">
        <f t="shared" si="14"/>
        <v>1549.8000000000002</v>
      </c>
      <c r="E59" s="2">
        <f t="shared" si="14"/>
        <v>0</v>
      </c>
      <c r="F59" s="2">
        <f t="shared" si="14"/>
        <v>1641.6</v>
      </c>
      <c r="G59" s="2">
        <f t="shared" si="14"/>
        <v>0</v>
      </c>
      <c r="H59" s="2">
        <f t="shared" si="14"/>
        <v>3191.4</v>
      </c>
      <c r="I59" s="2">
        <f t="shared" si="14"/>
        <v>50808.600000000006</v>
      </c>
    </row>
    <row r="60" spans="1:9">
      <c r="B60"/>
    </row>
    <row r="61" spans="1:9">
      <c r="A61" s="10" t="s">
        <v>147</v>
      </c>
      <c r="B61" s="10"/>
      <c r="C61" s="10"/>
      <c r="D61" s="10"/>
      <c r="E61" s="10"/>
      <c r="F61" s="10"/>
      <c r="G61" s="10"/>
      <c r="H61" s="10"/>
      <c r="I61" s="10"/>
    </row>
    <row r="62" spans="1:9">
      <c r="A62" t="s">
        <v>148</v>
      </c>
      <c r="B62" t="s">
        <v>83</v>
      </c>
      <c r="C62" s="1">
        <v>48000</v>
      </c>
      <c r="D62" s="1">
        <v>1377.6</v>
      </c>
      <c r="E62" s="1">
        <v>1571.73</v>
      </c>
      <c r="F62" s="1">
        <v>1459.2</v>
      </c>
      <c r="G62" s="1">
        <v>0</v>
      </c>
      <c r="H62" s="1">
        <f>D62+E62+F62+G62</f>
        <v>4408.53</v>
      </c>
      <c r="I62" s="1">
        <f>C62-H62</f>
        <v>43591.47</v>
      </c>
    </row>
    <row r="63" spans="1:9">
      <c r="A63" s="7" t="s">
        <v>13</v>
      </c>
      <c r="B63" s="7">
        <v>1</v>
      </c>
      <c r="C63" s="2">
        <f t="shared" ref="C63:I63" si="15">SUM(C62:C62)</f>
        <v>48000</v>
      </c>
      <c r="D63" s="2">
        <f t="shared" si="15"/>
        <v>1377.6</v>
      </c>
      <c r="E63" s="2">
        <f t="shared" si="15"/>
        <v>1571.73</v>
      </c>
      <c r="F63" s="2">
        <f t="shared" si="15"/>
        <v>1459.2</v>
      </c>
      <c r="G63" s="2">
        <f t="shared" si="15"/>
        <v>0</v>
      </c>
      <c r="H63" s="2">
        <f t="shared" si="15"/>
        <v>4408.53</v>
      </c>
      <c r="I63" s="2">
        <f t="shared" si="15"/>
        <v>43591.47</v>
      </c>
    </row>
    <row r="64" spans="1:9">
      <c r="B64"/>
    </row>
    <row r="65" spans="1:9">
      <c r="A65" s="10" t="s">
        <v>44</v>
      </c>
      <c r="B65" s="10"/>
      <c r="C65" s="10"/>
      <c r="D65" s="10"/>
      <c r="E65" s="10"/>
      <c r="F65" s="10"/>
      <c r="G65" s="10"/>
      <c r="H65" s="10"/>
      <c r="I65" s="10"/>
    </row>
    <row r="66" spans="1:9">
      <c r="A66" t="s">
        <v>45</v>
      </c>
      <c r="B66" t="s">
        <v>14</v>
      </c>
      <c r="C66" s="1">
        <v>30000</v>
      </c>
      <c r="D66" s="1">
        <v>861</v>
      </c>
      <c r="E66" s="1">
        <v>0</v>
      </c>
      <c r="F66" s="1">
        <v>912</v>
      </c>
      <c r="G66" s="1">
        <v>0</v>
      </c>
      <c r="H66" s="1">
        <f>D66+E66+F66+G66</f>
        <v>1773</v>
      </c>
      <c r="I66" s="1">
        <f>C66-H66</f>
        <v>28227</v>
      </c>
    </row>
    <row r="67" spans="1:9">
      <c r="A67" s="7" t="s">
        <v>13</v>
      </c>
      <c r="B67" s="7">
        <v>1</v>
      </c>
      <c r="C67" s="2">
        <f t="shared" ref="C67:I67" si="16">SUM(C66:C66)</f>
        <v>30000</v>
      </c>
      <c r="D67" s="2">
        <f t="shared" si="16"/>
        <v>861</v>
      </c>
      <c r="E67" s="2">
        <f t="shared" si="16"/>
        <v>0</v>
      </c>
      <c r="F67" s="2">
        <f t="shared" si="16"/>
        <v>912</v>
      </c>
      <c r="G67" s="2">
        <f t="shared" si="16"/>
        <v>0</v>
      </c>
      <c r="H67" s="2">
        <f t="shared" si="16"/>
        <v>1773</v>
      </c>
      <c r="I67" s="2">
        <f t="shared" si="16"/>
        <v>28227</v>
      </c>
    </row>
    <row r="68" spans="1:9">
      <c r="B68"/>
    </row>
    <row r="69" spans="1:9">
      <c r="A69" s="10" t="s">
        <v>46</v>
      </c>
      <c r="B69" s="10"/>
      <c r="C69" s="10"/>
      <c r="D69" s="10"/>
      <c r="E69" s="10"/>
      <c r="F69" s="10"/>
      <c r="G69" s="10"/>
      <c r="H69" s="10"/>
      <c r="I69" s="10"/>
    </row>
    <row r="70" spans="1:9">
      <c r="A70" t="s">
        <v>47</v>
      </c>
      <c r="B70" t="s">
        <v>48</v>
      </c>
      <c r="C70" s="1">
        <v>24464</v>
      </c>
      <c r="D70" s="1">
        <v>702.12</v>
      </c>
      <c r="E70" s="1">
        <v>0</v>
      </c>
      <c r="F70" s="1">
        <v>743.71</v>
      </c>
      <c r="G70" s="1">
        <v>0</v>
      </c>
      <c r="H70" s="1">
        <f t="shared" ref="H70:H75" si="17">D70+E70+F70+G70</f>
        <v>1445.83</v>
      </c>
      <c r="I70" s="1">
        <f t="shared" ref="I70:I75" si="18">C70-H70</f>
        <v>23018.17</v>
      </c>
    </row>
    <row r="71" spans="1:9">
      <c r="A71" t="s">
        <v>49</v>
      </c>
      <c r="B71" t="s">
        <v>26</v>
      </c>
      <c r="C71" s="1">
        <v>28000</v>
      </c>
      <c r="D71" s="1">
        <v>803.6</v>
      </c>
      <c r="E71" s="1">
        <v>0</v>
      </c>
      <c r="F71" s="1">
        <v>851.2</v>
      </c>
      <c r="G71" s="1">
        <v>0</v>
      </c>
      <c r="H71" s="1">
        <f t="shared" si="17"/>
        <v>1654.8000000000002</v>
      </c>
      <c r="I71" s="1">
        <f t="shared" si="18"/>
        <v>26345.200000000001</v>
      </c>
    </row>
    <row r="72" spans="1:9">
      <c r="A72" t="s">
        <v>50</v>
      </c>
      <c r="B72" t="s">
        <v>51</v>
      </c>
      <c r="C72" s="1">
        <v>23000</v>
      </c>
      <c r="D72" s="1">
        <v>660.1</v>
      </c>
      <c r="E72" s="1">
        <v>0</v>
      </c>
      <c r="F72" s="1">
        <v>699.2</v>
      </c>
      <c r="G72" s="1">
        <v>0</v>
      </c>
      <c r="H72" s="1">
        <f t="shared" si="17"/>
        <v>1359.3000000000002</v>
      </c>
      <c r="I72" s="1">
        <f t="shared" si="18"/>
        <v>21640.7</v>
      </c>
    </row>
    <row r="73" spans="1:9">
      <c r="A73" t="s">
        <v>52</v>
      </c>
      <c r="B73" t="s">
        <v>42</v>
      </c>
      <c r="C73" s="1">
        <v>23000</v>
      </c>
      <c r="D73" s="1">
        <v>660.1</v>
      </c>
      <c r="E73" s="1">
        <v>0</v>
      </c>
      <c r="F73" s="1">
        <v>699.2</v>
      </c>
      <c r="G73" s="1">
        <v>0</v>
      </c>
      <c r="H73" s="1">
        <f t="shared" si="17"/>
        <v>1359.3000000000002</v>
      </c>
      <c r="I73" s="1">
        <f t="shared" si="18"/>
        <v>21640.7</v>
      </c>
    </row>
    <row r="74" spans="1:9">
      <c r="A74" t="s">
        <v>53</v>
      </c>
      <c r="B74" t="s">
        <v>48</v>
      </c>
      <c r="C74" s="1">
        <v>23000</v>
      </c>
      <c r="D74" s="1">
        <v>660.1</v>
      </c>
      <c r="E74" s="1">
        <v>0</v>
      </c>
      <c r="F74" s="1">
        <v>699.2</v>
      </c>
      <c r="G74" s="1">
        <v>0</v>
      </c>
      <c r="H74" s="1">
        <f t="shared" si="17"/>
        <v>1359.3000000000002</v>
      </c>
      <c r="I74" s="1">
        <f t="shared" si="18"/>
        <v>21640.7</v>
      </c>
    </row>
    <row r="75" spans="1:9">
      <c r="A75" t="s">
        <v>54</v>
      </c>
      <c r="B75" t="s">
        <v>55</v>
      </c>
      <c r="C75" s="1">
        <v>15000</v>
      </c>
      <c r="D75" s="1">
        <v>430.5</v>
      </c>
      <c r="E75" s="1">
        <v>0</v>
      </c>
      <c r="F75" s="1">
        <v>456</v>
      </c>
      <c r="G75" s="1">
        <v>0</v>
      </c>
      <c r="H75" s="1">
        <f t="shared" si="17"/>
        <v>886.5</v>
      </c>
      <c r="I75" s="1">
        <f t="shared" si="18"/>
        <v>14113.5</v>
      </c>
    </row>
    <row r="76" spans="1:9">
      <c r="A76" s="7" t="s">
        <v>13</v>
      </c>
      <c r="B76" s="7">
        <v>6</v>
      </c>
      <c r="C76" s="2">
        <f t="shared" ref="C76:I76" si="19">SUM(C70:C75)</f>
        <v>136464</v>
      </c>
      <c r="D76" s="2">
        <f t="shared" si="19"/>
        <v>3916.52</v>
      </c>
      <c r="E76" s="2">
        <f t="shared" si="19"/>
        <v>0</v>
      </c>
      <c r="F76" s="2">
        <f t="shared" si="19"/>
        <v>4148.51</v>
      </c>
      <c r="G76" s="2">
        <f t="shared" si="19"/>
        <v>0</v>
      </c>
      <c r="H76" s="2">
        <f t="shared" si="19"/>
        <v>8065.0300000000007</v>
      </c>
      <c r="I76" s="2">
        <f t="shared" si="19"/>
        <v>128398.96999999999</v>
      </c>
    </row>
    <row r="77" spans="1:9">
      <c r="B77"/>
    </row>
    <row r="78" spans="1:9">
      <c r="A78" s="10" t="s">
        <v>56</v>
      </c>
      <c r="B78" s="10"/>
      <c r="C78" s="10"/>
      <c r="D78" s="10"/>
      <c r="E78" s="10"/>
      <c r="F78" s="10"/>
      <c r="G78" s="10"/>
      <c r="H78" s="10"/>
      <c r="I78" s="10"/>
    </row>
    <row r="79" spans="1:9">
      <c r="A79" t="s">
        <v>57</v>
      </c>
      <c r="B79" t="s">
        <v>26</v>
      </c>
      <c r="C79" s="1">
        <v>23000</v>
      </c>
      <c r="D79" s="1">
        <v>660.1</v>
      </c>
      <c r="E79" s="1">
        <v>0</v>
      </c>
      <c r="F79" s="1">
        <v>699.2</v>
      </c>
      <c r="G79" s="1">
        <v>0</v>
      </c>
      <c r="H79" s="1">
        <f>D79+E79+F79+G79</f>
        <v>1359.3000000000002</v>
      </c>
      <c r="I79" s="1">
        <f>C79-H79</f>
        <v>21640.7</v>
      </c>
    </row>
    <row r="80" spans="1:9">
      <c r="A80" s="7" t="s">
        <v>13</v>
      </c>
      <c r="B80" s="7">
        <v>1</v>
      </c>
      <c r="C80" s="2">
        <f t="shared" ref="C80:I80" si="20">SUM(C79:C79)</f>
        <v>23000</v>
      </c>
      <c r="D80" s="2">
        <f t="shared" si="20"/>
        <v>660.1</v>
      </c>
      <c r="E80" s="2">
        <f t="shared" si="20"/>
        <v>0</v>
      </c>
      <c r="F80" s="2">
        <f t="shared" si="20"/>
        <v>699.2</v>
      </c>
      <c r="G80" s="2">
        <f t="shared" si="20"/>
        <v>0</v>
      </c>
      <c r="H80" s="2">
        <f t="shared" si="20"/>
        <v>1359.3000000000002</v>
      </c>
      <c r="I80" s="2">
        <f t="shared" si="20"/>
        <v>21640.7</v>
      </c>
    </row>
    <row r="81" spans="1:9">
      <c r="B81"/>
    </row>
    <row r="82" spans="1:9">
      <c r="A82" s="10" t="s">
        <v>58</v>
      </c>
      <c r="B82" s="10"/>
      <c r="C82" s="10"/>
      <c r="D82" s="10"/>
      <c r="E82" s="10"/>
      <c r="F82" s="10"/>
      <c r="G82" s="10"/>
      <c r="H82" s="10"/>
      <c r="I82" s="10"/>
    </row>
    <row r="83" spans="1:9">
      <c r="A83" t="s">
        <v>59</v>
      </c>
      <c r="B83" t="s">
        <v>23</v>
      </c>
      <c r="C83" s="1">
        <v>22200</v>
      </c>
      <c r="D83" s="1">
        <v>637.14</v>
      </c>
      <c r="E83" s="1">
        <v>0</v>
      </c>
      <c r="F83" s="1">
        <v>674.88</v>
      </c>
      <c r="G83" s="1">
        <v>0</v>
      </c>
      <c r="H83" s="1">
        <f>D83+E83+F83+G83</f>
        <v>1312.02</v>
      </c>
      <c r="I83" s="1">
        <f>C83-H83</f>
        <v>20887.98</v>
      </c>
    </row>
    <row r="84" spans="1:9">
      <c r="A84" t="s">
        <v>60</v>
      </c>
      <c r="B84" t="s">
        <v>42</v>
      </c>
      <c r="C84" s="1">
        <v>22200</v>
      </c>
      <c r="D84" s="1">
        <v>637.14</v>
      </c>
      <c r="E84" s="1">
        <v>0</v>
      </c>
      <c r="F84" s="1">
        <v>674.88</v>
      </c>
      <c r="G84" s="1">
        <v>0</v>
      </c>
      <c r="H84" s="1">
        <f>D84+E84+F84+G84</f>
        <v>1312.02</v>
      </c>
      <c r="I84" s="1">
        <f>C84-H84</f>
        <v>20887.98</v>
      </c>
    </row>
    <row r="85" spans="1:9">
      <c r="A85" t="s">
        <v>61</v>
      </c>
      <c r="B85" t="s">
        <v>62</v>
      </c>
      <c r="C85" s="1">
        <v>15000</v>
      </c>
      <c r="D85" s="1">
        <v>430.5</v>
      </c>
      <c r="E85" s="1">
        <v>0</v>
      </c>
      <c r="F85" s="1">
        <v>456</v>
      </c>
      <c r="G85" s="1">
        <v>0</v>
      </c>
      <c r="H85" s="1">
        <f>D85+E85+F85+G85</f>
        <v>886.5</v>
      </c>
      <c r="I85" s="1">
        <f>C85-H85</f>
        <v>14113.5</v>
      </c>
    </row>
    <row r="86" spans="1:9">
      <c r="A86" t="s">
        <v>63</v>
      </c>
      <c r="B86" t="s">
        <v>48</v>
      </c>
      <c r="C86" s="1">
        <v>23000</v>
      </c>
      <c r="D86" s="1">
        <v>660.1</v>
      </c>
      <c r="E86" s="1">
        <v>0</v>
      </c>
      <c r="F86" s="1">
        <v>699.2</v>
      </c>
      <c r="G86" s="1">
        <v>0</v>
      </c>
      <c r="H86" s="1">
        <f t="shared" ref="H86:H99" si="21">D86+E86+F86+G86</f>
        <v>1359.3000000000002</v>
      </c>
      <c r="I86" s="1">
        <f t="shared" ref="I86:I99" si="22">C86-H86</f>
        <v>21640.7</v>
      </c>
    </row>
    <row r="87" spans="1:9">
      <c r="A87" t="s">
        <v>64</v>
      </c>
      <c r="B87" t="s">
        <v>62</v>
      </c>
      <c r="C87" s="1">
        <v>15000</v>
      </c>
      <c r="D87" s="1">
        <v>430.5</v>
      </c>
      <c r="E87" s="1">
        <v>0</v>
      </c>
      <c r="F87" s="1">
        <v>456</v>
      </c>
      <c r="G87" s="1">
        <v>0</v>
      </c>
      <c r="H87" s="1">
        <f t="shared" si="21"/>
        <v>886.5</v>
      </c>
      <c r="I87" s="1">
        <f t="shared" si="22"/>
        <v>14113.5</v>
      </c>
    </row>
    <row r="88" spans="1:9">
      <c r="A88" t="s">
        <v>65</v>
      </c>
      <c r="B88" t="s">
        <v>26</v>
      </c>
      <c r="C88" s="1">
        <v>23000</v>
      </c>
      <c r="D88" s="1">
        <v>660.1</v>
      </c>
      <c r="E88" s="1">
        <v>0</v>
      </c>
      <c r="F88" s="1">
        <v>699.2</v>
      </c>
      <c r="G88" s="1">
        <v>0</v>
      </c>
      <c r="H88" s="1">
        <f t="shared" si="21"/>
        <v>1359.3000000000002</v>
      </c>
      <c r="I88" s="1">
        <f t="shared" si="22"/>
        <v>21640.7</v>
      </c>
    </row>
    <row r="89" spans="1:9">
      <c r="A89" t="s">
        <v>66</v>
      </c>
      <c r="B89" t="s">
        <v>11</v>
      </c>
      <c r="C89" s="1">
        <v>17000</v>
      </c>
      <c r="D89" s="1">
        <v>487.9</v>
      </c>
      <c r="E89" s="1">
        <v>0</v>
      </c>
      <c r="F89" s="1">
        <v>516.79999999999995</v>
      </c>
      <c r="G89" s="1">
        <v>0</v>
      </c>
      <c r="H89" s="1">
        <f t="shared" si="21"/>
        <v>1004.6999999999999</v>
      </c>
      <c r="I89" s="1">
        <f t="shared" si="22"/>
        <v>15995.3</v>
      </c>
    </row>
    <row r="90" spans="1:9">
      <c r="A90" t="s">
        <v>67</v>
      </c>
      <c r="B90" t="s">
        <v>62</v>
      </c>
      <c r="C90" s="1">
        <v>15000</v>
      </c>
      <c r="D90" s="1">
        <v>430.5</v>
      </c>
      <c r="E90" s="1">
        <v>0</v>
      </c>
      <c r="F90" s="1">
        <v>456</v>
      </c>
      <c r="G90" s="1">
        <v>0</v>
      </c>
      <c r="H90" s="1">
        <f t="shared" si="21"/>
        <v>886.5</v>
      </c>
      <c r="I90" s="1">
        <f t="shared" si="22"/>
        <v>14113.5</v>
      </c>
    </row>
    <row r="91" spans="1:9">
      <c r="A91" t="s">
        <v>68</v>
      </c>
      <c r="B91" t="s">
        <v>62</v>
      </c>
      <c r="C91" s="1">
        <v>15000</v>
      </c>
      <c r="D91" s="1">
        <v>430.5</v>
      </c>
      <c r="E91" s="1">
        <v>0</v>
      </c>
      <c r="F91" s="1">
        <v>456</v>
      </c>
      <c r="G91" s="1">
        <v>0</v>
      </c>
      <c r="H91" s="1">
        <f t="shared" si="21"/>
        <v>886.5</v>
      </c>
      <c r="I91" s="1">
        <f t="shared" si="22"/>
        <v>14113.5</v>
      </c>
    </row>
    <row r="92" spans="1:9">
      <c r="A92" t="s">
        <v>69</v>
      </c>
      <c r="B92" t="s">
        <v>19</v>
      </c>
      <c r="C92" s="1">
        <v>20000</v>
      </c>
      <c r="D92" s="1">
        <v>574</v>
      </c>
      <c r="E92" s="1">
        <v>0</v>
      </c>
      <c r="F92" s="1">
        <v>608</v>
      </c>
      <c r="G92" s="1">
        <v>0</v>
      </c>
      <c r="H92" s="1">
        <f t="shared" si="21"/>
        <v>1182</v>
      </c>
      <c r="I92" s="1">
        <f t="shared" si="22"/>
        <v>18818</v>
      </c>
    </row>
    <row r="93" spans="1:9">
      <c r="A93" t="s">
        <v>70</v>
      </c>
      <c r="B93" t="s">
        <v>62</v>
      </c>
      <c r="C93" s="1">
        <v>15000</v>
      </c>
      <c r="D93" s="1">
        <v>430.5</v>
      </c>
      <c r="E93" s="1">
        <v>0</v>
      </c>
      <c r="F93" s="1">
        <v>456</v>
      </c>
      <c r="G93" s="1">
        <v>0</v>
      </c>
      <c r="H93" s="1">
        <f t="shared" si="21"/>
        <v>886.5</v>
      </c>
      <c r="I93" s="1">
        <f t="shared" si="22"/>
        <v>14113.5</v>
      </c>
    </row>
    <row r="94" spans="1:9">
      <c r="A94" t="s">
        <v>71</v>
      </c>
      <c r="B94" t="s">
        <v>55</v>
      </c>
      <c r="C94" s="1">
        <v>22000</v>
      </c>
      <c r="D94" s="1">
        <v>631.4</v>
      </c>
      <c r="E94" s="1">
        <v>0</v>
      </c>
      <c r="F94" s="1">
        <v>668.8</v>
      </c>
      <c r="G94" s="1">
        <v>0</v>
      </c>
      <c r="H94" s="1">
        <f t="shared" si="21"/>
        <v>1300.1999999999998</v>
      </c>
      <c r="I94" s="1">
        <f t="shared" si="22"/>
        <v>20699.8</v>
      </c>
    </row>
    <row r="95" spans="1:9">
      <c r="A95" t="s">
        <v>72</v>
      </c>
      <c r="B95" t="s">
        <v>26</v>
      </c>
      <c r="C95" s="1">
        <v>20000</v>
      </c>
      <c r="D95" s="1">
        <v>574</v>
      </c>
      <c r="E95" s="1">
        <v>0</v>
      </c>
      <c r="F95" s="1">
        <v>608</v>
      </c>
      <c r="G95" s="1">
        <v>0</v>
      </c>
      <c r="H95" s="1">
        <f t="shared" si="21"/>
        <v>1182</v>
      </c>
      <c r="I95" s="1">
        <f t="shared" si="22"/>
        <v>18818</v>
      </c>
    </row>
    <row r="96" spans="1:9">
      <c r="A96" t="s">
        <v>73</v>
      </c>
      <c r="B96" t="s">
        <v>20</v>
      </c>
      <c r="C96" s="1">
        <v>20000</v>
      </c>
      <c r="D96" s="1">
        <v>574</v>
      </c>
      <c r="E96" s="1">
        <v>0</v>
      </c>
      <c r="F96" s="1">
        <v>608</v>
      </c>
      <c r="G96" s="1">
        <v>0</v>
      </c>
      <c r="H96" s="1">
        <f t="shared" si="21"/>
        <v>1182</v>
      </c>
      <c r="I96" s="1">
        <f t="shared" si="22"/>
        <v>18818</v>
      </c>
    </row>
    <row r="97" spans="1:9">
      <c r="A97" t="s">
        <v>74</v>
      </c>
      <c r="B97" t="s">
        <v>14</v>
      </c>
      <c r="C97" s="1">
        <v>35000</v>
      </c>
      <c r="D97" s="1">
        <v>1004.5</v>
      </c>
      <c r="E97" s="1">
        <v>0</v>
      </c>
      <c r="F97" s="1">
        <v>1064</v>
      </c>
      <c r="G97" s="1">
        <v>0</v>
      </c>
      <c r="H97" s="1">
        <f t="shared" si="21"/>
        <v>2068.5</v>
      </c>
      <c r="I97" s="1">
        <f t="shared" si="22"/>
        <v>32931.5</v>
      </c>
    </row>
    <row r="98" spans="1:9">
      <c r="A98" t="s">
        <v>75</v>
      </c>
      <c r="B98" t="s">
        <v>23</v>
      </c>
      <c r="C98" s="1">
        <v>22500</v>
      </c>
      <c r="D98" s="1">
        <v>645.75</v>
      </c>
      <c r="E98" s="1">
        <v>0</v>
      </c>
      <c r="F98" s="1">
        <v>684</v>
      </c>
      <c r="G98" s="1">
        <v>0</v>
      </c>
      <c r="H98" s="1">
        <f t="shared" si="21"/>
        <v>1329.75</v>
      </c>
      <c r="I98" s="1">
        <f t="shared" si="22"/>
        <v>21170.25</v>
      </c>
    </row>
    <row r="99" spans="1:9">
      <c r="A99" t="s">
        <v>76</v>
      </c>
      <c r="B99" t="s">
        <v>42</v>
      </c>
      <c r="C99" s="1">
        <v>23000</v>
      </c>
      <c r="D99" s="1">
        <v>660.1</v>
      </c>
      <c r="E99" s="1">
        <v>0</v>
      </c>
      <c r="F99" s="1">
        <v>699.2</v>
      </c>
      <c r="G99" s="1">
        <v>0</v>
      </c>
      <c r="H99" s="1">
        <f t="shared" si="21"/>
        <v>1359.3000000000002</v>
      </c>
      <c r="I99" s="1">
        <f t="shared" si="22"/>
        <v>21640.7</v>
      </c>
    </row>
    <row r="100" spans="1:9">
      <c r="A100" s="7" t="s">
        <v>13</v>
      </c>
      <c r="B100" s="7">
        <v>17</v>
      </c>
      <c r="C100" s="2">
        <f t="shared" ref="C100:I100" si="23">SUM(C83:C99)</f>
        <v>344900</v>
      </c>
      <c r="D100" s="2">
        <f t="shared" si="23"/>
        <v>9898.6299999999992</v>
      </c>
      <c r="E100" s="2">
        <f t="shared" si="23"/>
        <v>0</v>
      </c>
      <c r="F100" s="2">
        <f t="shared" si="23"/>
        <v>10484.960000000001</v>
      </c>
      <c r="G100" s="2">
        <f t="shared" si="23"/>
        <v>0</v>
      </c>
      <c r="H100" s="2">
        <f t="shared" si="23"/>
        <v>20383.59</v>
      </c>
      <c r="I100" s="2">
        <f t="shared" si="23"/>
        <v>324516.40999999997</v>
      </c>
    </row>
    <row r="101" spans="1:9">
      <c r="B101"/>
    </row>
    <row r="102" spans="1:9">
      <c r="B102"/>
    </row>
    <row r="103" spans="1:9">
      <c r="A103" s="10" t="s">
        <v>77</v>
      </c>
      <c r="B103" s="10"/>
      <c r="C103" s="10"/>
      <c r="D103" s="10"/>
      <c r="E103" s="10"/>
      <c r="F103" s="10"/>
      <c r="G103" s="10"/>
      <c r="H103" s="10"/>
      <c r="I103" s="10"/>
    </row>
    <row r="104" spans="1:9">
      <c r="A104" t="s">
        <v>78</v>
      </c>
      <c r="B104" t="s">
        <v>26</v>
      </c>
      <c r="C104" s="1">
        <v>25500</v>
      </c>
      <c r="D104" s="1">
        <v>731.85</v>
      </c>
      <c r="E104" s="1">
        <v>0</v>
      </c>
      <c r="F104" s="1">
        <v>775.2</v>
      </c>
      <c r="G104" s="1">
        <v>0</v>
      </c>
      <c r="H104" s="1">
        <f>D104+E104+F104+G104</f>
        <v>1507.0500000000002</v>
      </c>
      <c r="I104" s="1">
        <f>C104-H104</f>
        <v>23992.95</v>
      </c>
    </row>
    <row r="105" spans="1:9">
      <c r="A105" t="s">
        <v>79</v>
      </c>
      <c r="B105" t="s">
        <v>26</v>
      </c>
      <c r="C105" s="1">
        <v>25500</v>
      </c>
      <c r="D105" s="1">
        <v>731.85</v>
      </c>
      <c r="E105" s="1">
        <v>0</v>
      </c>
      <c r="F105" s="1">
        <v>775.2</v>
      </c>
      <c r="G105" s="1">
        <v>932.76</v>
      </c>
      <c r="H105" s="1">
        <f>D105+E105+F105+G105</f>
        <v>2439.8100000000004</v>
      </c>
      <c r="I105" s="1">
        <f>C105-H105</f>
        <v>23060.19</v>
      </c>
    </row>
    <row r="106" spans="1:9">
      <c r="A106" t="s">
        <v>80</v>
      </c>
      <c r="B106" t="s">
        <v>26</v>
      </c>
      <c r="C106" s="1">
        <v>25500</v>
      </c>
      <c r="D106" s="1">
        <v>731.85</v>
      </c>
      <c r="E106" s="1">
        <v>0</v>
      </c>
      <c r="F106" s="1">
        <v>775.2</v>
      </c>
      <c r="G106" s="1">
        <v>0</v>
      </c>
      <c r="H106" s="1">
        <f>D106+E106+F106+G106</f>
        <v>1507.0500000000002</v>
      </c>
      <c r="I106" s="1">
        <f>C106-H106</f>
        <v>23992.95</v>
      </c>
    </row>
    <row r="107" spans="1:9">
      <c r="A107" s="7" t="s">
        <v>13</v>
      </c>
      <c r="B107" s="7">
        <v>3</v>
      </c>
      <c r="C107" s="2">
        <f t="shared" ref="C107:I107" si="24">SUM(C104:C106)</f>
        <v>76500</v>
      </c>
      <c r="D107" s="2">
        <f t="shared" si="24"/>
        <v>2195.5500000000002</v>
      </c>
      <c r="E107" s="2">
        <f t="shared" si="24"/>
        <v>0</v>
      </c>
      <c r="F107" s="2">
        <f t="shared" si="24"/>
        <v>2325.6000000000004</v>
      </c>
      <c r="G107" s="2">
        <f t="shared" si="24"/>
        <v>932.76</v>
      </c>
      <c r="H107" s="2">
        <f>SUM(H104:H106)</f>
        <v>5453.9100000000008</v>
      </c>
      <c r="I107" s="2">
        <f t="shared" si="24"/>
        <v>71046.09</v>
      </c>
    </row>
    <row r="108" spans="1:9">
      <c r="B108"/>
    </row>
    <row r="109" spans="1:9">
      <c r="A109" s="10" t="s">
        <v>81</v>
      </c>
      <c r="B109" s="10"/>
      <c r="C109" s="10"/>
      <c r="D109" s="10"/>
      <c r="E109" s="10"/>
      <c r="F109" s="10"/>
      <c r="G109" s="10"/>
      <c r="H109" s="10"/>
      <c r="I109" s="10"/>
    </row>
    <row r="110" spans="1:9">
      <c r="A110" t="s">
        <v>82</v>
      </c>
      <c r="B110" t="s">
        <v>83</v>
      </c>
      <c r="C110" s="1">
        <v>40000</v>
      </c>
      <c r="D110" s="1">
        <v>1148</v>
      </c>
      <c r="E110" s="1">
        <v>442.65</v>
      </c>
      <c r="F110" s="1">
        <v>1216</v>
      </c>
      <c r="G110" s="1">
        <v>0</v>
      </c>
      <c r="H110" s="1">
        <f>D110+E110+F110+G110</f>
        <v>2806.65</v>
      </c>
      <c r="I110" s="1">
        <f>C110-H110</f>
        <v>37193.35</v>
      </c>
    </row>
    <row r="111" spans="1:9">
      <c r="A111" t="s">
        <v>84</v>
      </c>
      <c r="B111" t="s">
        <v>26</v>
      </c>
      <c r="C111" s="1">
        <v>26000</v>
      </c>
      <c r="D111" s="1">
        <v>746.2</v>
      </c>
      <c r="E111" s="1">
        <v>0</v>
      </c>
      <c r="F111" s="1">
        <v>790.4</v>
      </c>
      <c r="G111" s="1">
        <v>0</v>
      </c>
      <c r="H111" s="1">
        <f>D111+E111+F111+G111</f>
        <v>1536.6</v>
      </c>
      <c r="I111" s="1">
        <f>C111-H111</f>
        <v>24463.4</v>
      </c>
    </row>
    <row r="112" spans="1:9">
      <c r="A112" s="7" t="s">
        <v>13</v>
      </c>
      <c r="B112" s="7">
        <v>2</v>
      </c>
      <c r="C112" s="2">
        <f t="shared" ref="C112:I112" si="25">SUM(C110:C111)</f>
        <v>66000</v>
      </c>
      <c r="D112" s="2">
        <f t="shared" si="25"/>
        <v>1894.2</v>
      </c>
      <c r="E112" s="2">
        <f t="shared" si="25"/>
        <v>442.65</v>
      </c>
      <c r="F112" s="2">
        <f t="shared" si="25"/>
        <v>2006.4</v>
      </c>
      <c r="G112" s="2">
        <f t="shared" si="25"/>
        <v>0</v>
      </c>
      <c r="H112" s="2">
        <f t="shared" si="25"/>
        <v>4343.25</v>
      </c>
      <c r="I112" s="2">
        <f t="shared" si="25"/>
        <v>61656.75</v>
      </c>
    </row>
    <row r="113" spans="1:9">
      <c r="B113"/>
    </row>
    <row r="114" spans="1:9">
      <c r="A114" s="10" t="s">
        <v>149</v>
      </c>
      <c r="B114" s="10"/>
      <c r="C114" s="10"/>
      <c r="D114" s="10"/>
      <c r="E114" s="10"/>
      <c r="F114" s="10"/>
      <c r="G114" s="10"/>
      <c r="H114" s="10"/>
      <c r="I114" s="10"/>
    </row>
    <row r="115" spans="1:9">
      <c r="A115" t="s">
        <v>150</v>
      </c>
      <c r="B115" t="s">
        <v>151</v>
      </c>
      <c r="C115" s="1">
        <v>80000</v>
      </c>
      <c r="D115" s="1">
        <v>2296</v>
      </c>
      <c r="E115" s="1">
        <v>7400.87</v>
      </c>
      <c r="F115" s="1">
        <v>2432</v>
      </c>
      <c r="G115" s="1">
        <v>0</v>
      </c>
      <c r="H115" s="1">
        <f>D115+E115+F115+G115</f>
        <v>12128.869999999999</v>
      </c>
      <c r="I115" s="1">
        <f>C115-H115</f>
        <v>67871.13</v>
      </c>
    </row>
    <row r="116" spans="1:9">
      <c r="A116" s="7" t="s">
        <v>13</v>
      </c>
      <c r="B116" s="7">
        <v>1</v>
      </c>
      <c r="C116" s="2">
        <f t="shared" ref="C116:I116" si="26">SUM(C115:C115)</f>
        <v>80000</v>
      </c>
      <c r="D116" s="2">
        <f t="shared" si="26"/>
        <v>2296</v>
      </c>
      <c r="E116" s="2">
        <f t="shared" si="26"/>
        <v>7400.87</v>
      </c>
      <c r="F116" s="2">
        <f t="shared" si="26"/>
        <v>2432</v>
      </c>
      <c r="G116" s="2">
        <f t="shared" si="26"/>
        <v>0</v>
      </c>
      <c r="H116" s="2">
        <f t="shared" si="26"/>
        <v>12128.869999999999</v>
      </c>
      <c r="I116" s="2">
        <f t="shared" si="26"/>
        <v>67871.13</v>
      </c>
    </row>
    <row r="117" spans="1:9">
      <c r="B117"/>
    </row>
    <row r="118" spans="1:9">
      <c r="A118" s="10" t="s">
        <v>85</v>
      </c>
      <c r="B118" s="10"/>
      <c r="C118" s="10"/>
      <c r="D118" s="10"/>
      <c r="E118" s="10"/>
      <c r="F118" s="10"/>
      <c r="G118" s="10"/>
      <c r="H118" s="10"/>
      <c r="I118" s="10"/>
    </row>
    <row r="119" spans="1:9">
      <c r="A119" t="s">
        <v>86</v>
      </c>
      <c r="B119" t="s">
        <v>87</v>
      </c>
      <c r="C119" s="1">
        <v>53000</v>
      </c>
      <c r="D119" s="1">
        <v>1521.1</v>
      </c>
      <c r="E119" s="1">
        <v>2277.41</v>
      </c>
      <c r="F119" s="1">
        <v>1611.2</v>
      </c>
      <c r="G119" s="1">
        <v>1080</v>
      </c>
      <c r="H119" s="1">
        <f t="shared" ref="H119" si="27">D119+E119+F119+G119</f>
        <v>6489.71</v>
      </c>
      <c r="I119" s="1">
        <f t="shared" ref="I119" si="28">C119-H119</f>
        <v>46510.29</v>
      </c>
    </row>
    <row r="120" spans="1:9">
      <c r="A120" t="s">
        <v>152</v>
      </c>
      <c r="B120" t="s">
        <v>154</v>
      </c>
      <c r="C120" s="1">
        <v>44000</v>
      </c>
      <c r="D120" s="1">
        <v>1262.8</v>
      </c>
      <c r="E120" s="1">
        <v>1007.19</v>
      </c>
      <c r="F120" s="1">
        <v>1337.6</v>
      </c>
      <c r="G120" s="1">
        <v>0</v>
      </c>
      <c r="H120" s="1">
        <v>3607.59</v>
      </c>
      <c r="I120" s="1">
        <v>40392.410000000003</v>
      </c>
    </row>
    <row r="121" spans="1:9">
      <c r="A121" t="s">
        <v>153</v>
      </c>
      <c r="B121" t="s">
        <v>14</v>
      </c>
      <c r="C121" s="1">
        <v>45000</v>
      </c>
      <c r="D121" s="1">
        <v>1291.5</v>
      </c>
      <c r="E121" s="1">
        <v>1148.33</v>
      </c>
      <c r="F121" s="1">
        <v>1368</v>
      </c>
      <c r="G121" s="1">
        <v>0</v>
      </c>
      <c r="H121" s="1">
        <v>3807.83</v>
      </c>
      <c r="I121" s="1">
        <v>41192.17</v>
      </c>
    </row>
    <row r="122" spans="1:9">
      <c r="A122" t="s">
        <v>88</v>
      </c>
      <c r="B122" t="s">
        <v>87</v>
      </c>
      <c r="C122" s="1">
        <v>40000</v>
      </c>
      <c r="D122" s="1">
        <v>1148</v>
      </c>
      <c r="E122" s="1">
        <v>442.65</v>
      </c>
      <c r="F122" s="1">
        <v>1216</v>
      </c>
      <c r="G122" s="1">
        <v>0</v>
      </c>
      <c r="H122" s="1">
        <f>D122+E122+F122+G122</f>
        <v>2806.65</v>
      </c>
      <c r="I122" s="1">
        <f>C122-H122</f>
        <v>37193.35</v>
      </c>
    </row>
    <row r="123" spans="1:9">
      <c r="A123" s="7" t="s">
        <v>13</v>
      </c>
      <c r="B123" s="7">
        <v>4</v>
      </c>
      <c r="C123" s="2">
        <f t="shared" ref="C123:I123" si="29">SUM(C119:C122)</f>
        <v>182000</v>
      </c>
      <c r="D123" s="2">
        <f t="shared" si="29"/>
        <v>5223.3999999999996</v>
      </c>
      <c r="E123" s="2">
        <f t="shared" si="29"/>
        <v>4875.58</v>
      </c>
      <c r="F123" s="2">
        <f t="shared" si="29"/>
        <v>5532.8</v>
      </c>
      <c r="G123" s="2">
        <f t="shared" si="29"/>
        <v>1080</v>
      </c>
      <c r="H123" s="2">
        <f t="shared" si="29"/>
        <v>16711.78</v>
      </c>
      <c r="I123" s="2">
        <f t="shared" si="29"/>
        <v>165288.22</v>
      </c>
    </row>
    <row r="124" spans="1:9">
      <c r="B124"/>
    </row>
    <row r="125" spans="1:9">
      <c r="A125" s="10" t="s">
        <v>43</v>
      </c>
      <c r="B125" s="10"/>
      <c r="C125" s="10"/>
      <c r="D125" s="10"/>
      <c r="E125" s="10"/>
      <c r="F125" s="10"/>
      <c r="G125" s="10"/>
      <c r="H125" s="10"/>
      <c r="I125" s="10"/>
    </row>
    <row r="126" spans="1:9">
      <c r="A126" t="s">
        <v>89</v>
      </c>
      <c r="B126" t="s">
        <v>90</v>
      </c>
      <c r="C126" s="1">
        <v>15000</v>
      </c>
      <c r="D126" s="1">
        <v>430.5</v>
      </c>
      <c r="E126" s="1">
        <v>0</v>
      </c>
      <c r="F126" s="1">
        <v>456</v>
      </c>
      <c r="G126" s="1">
        <v>0</v>
      </c>
      <c r="H126" s="1">
        <f>D126+E126+F126+G126</f>
        <v>886.5</v>
      </c>
      <c r="I126" s="1">
        <f>C126-H126</f>
        <v>14113.5</v>
      </c>
    </row>
    <row r="127" spans="1:9">
      <c r="A127" t="s">
        <v>91</v>
      </c>
      <c r="B127" t="s">
        <v>92</v>
      </c>
      <c r="C127" s="1">
        <v>14000</v>
      </c>
      <c r="D127" s="1">
        <v>401.8</v>
      </c>
      <c r="E127" s="1">
        <v>0</v>
      </c>
      <c r="F127" s="1">
        <v>425.6</v>
      </c>
      <c r="G127" s="1">
        <v>0</v>
      </c>
      <c r="H127" s="1">
        <f>D127+E127+F127+G127</f>
        <v>827.40000000000009</v>
      </c>
      <c r="I127" s="1">
        <f>C127-H127</f>
        <v>13172.6</v>
      </c>
    </row>
    <row r="128" spans="1:9">
      <c r="A128" t="s">
        <v>93</v>
      </c>
      <c r="B128" t="s">
        <v>11</v>
      </c>
      <c r="C128" s="1">
        <v>24000</v>
      </c>
      <c r="D128" s="1">
        <v>688.8</v>
      </c>
      <c r="E128" s="1">
        <v>0</v>
      </c>
      <c r="F128" s="1">
        <v>729.6</v>
      </c>
      <c r="G128" s="1">
        <v>0</v>
      </c>
      <c r="H128" s="1">
        <f>D128+E128+F128+G128</f>
        <v>1418.4</v>
      </c>
      <c r="I128" s="1">
        <f>C128-H128</f>
        <v>22581.599999999999</v>
      </c>
    </row>
    <row r="129" spans="1:9">
      <c r="A129" t="s">
        <v>155</v>
      </c>
      <c r="B129" t="s">
        <v>90</v>
      </c>
      <c r="C129" s="1">
        <v>12100</v>
      </c>
      <c r="D129" s="1">
        <v>347.27</v>
      </c>
      <c r="E129" s="1">
        <v>0</v>
      </c>
      <c r="F129" s="1">
        <v>367.84</v>
      </c>
      <c r="G129" s="1">
        <v>0</v>
      </c>
      <c r="H129" s="1">
        <v>715.11</v>
      </c>
      <c r="I129" s="1">
        <v>11384.89</v>
      </c>
    </row>
    <row r="130" spans="1:9">
      <c r="A130" t="s">
        <v>156</v>
      </c>
      <c r="B130" t="s">
        <v>90</v>
      </c>
      <c r="C130" s="1">
        <v>14000</v>
      </c>
      <c r="D130" s="1">
        <v>401.8</v>
      </c>
      <c r="E130" s="1">
        <v>0</v>
      </c>
      <c r="F130" s="1">
        <v>425.6</v>
      </c>
      <c r="G130" s="1">
        <v>0</v>
      </c>
      <c r="H130" s="1">
        <v>827.4</v>
      </c>
      <c r="I130" s="1">
        <v>13172.6</v>
      </c>
    </row>
    <row r="131" spans="1:9">
      <c r="A131" t="s">
        <v>157</v>
      </c>
      <c r="B131" t="s">
        <v>90</v>
      </c>
      <c r="C131" s="1">
        <v>14000</v>
      </c>
      <c r="D131" s="1">
        <v>401.8</v>
      </c>
      <c r="E131" s="1">
        <v>0</v>
      </c>
      <c r="F131" s="1">
        <v>425.6</v>
      </c>
      <c r="G131" s="1">
        <v>0</v>
      </c>
      <c r="H131" s="1">
        <v>827.4</v>
      </c>
      <c r="I131" s="1">
        <v>13172.6</v>
      </c>
    </row>
    <row r="132" spans="1:9">
      <c r="A132" t="s">
        <v>158</v>
      </c>
      <c r="B132" t="s">
        <v>90</v>
      </c>
      <c r="C132" s="1">
        <v>18000</v>
      </c>
      <c r="D132" s="1">
        <v>516.6</v>
      </c>
      <c r="E132" s="1">
        <v>0</v>
      </c>
      <c r="F132" s="1">
        <v>547.20000000000005</v>
      </c>
      <c r="G132" s="1">
        <v>0</v>
      </c>
      <c r="H132" s="1">
        <v>1063.8</v>
      </c>
      <c r="I132" s="1">
        <v>16936.2</v>
      </c>
    </row>
    <row r="133" spans="1:9">
      <c r="A133" s="7" t="s">
        <v>13</v>
      </c>
      <c r="B133" s="7">
        <v>7</v>
      </c>
      <c r="C133" s="2">
        <f t="shared" ref="C133:I133" si="30">SUM(C126:C132)</f>
        <v>111100</v>
      </c>
      <c r="D133" s="2">
        <f t="shared" si="30"/>
        <v>3188.57</v>
      </c>
      <c r="E133" s="2">
        <f t="shared" si="30"/>
        <v>0</v>
      </c>
      <c r="F133" s="2">
        <f t="shared" si="30"/>
        <v>3377.4399999999996</v>
      </c>
      <c r="G133" s="2">
        <f t="shared" si="30"/>
        <v>0</v>
      </c>
      <c r="H133" s="2">
        <f t="shared" si="30"/>
        <v>6566.01</v>
      </c>
      <c r="I133" s="2">
        <f t="shared" si="30"/>
        <v>104533.99</v>
      </c>
    </row>
    <row r="134" spans="1:9">
      <c r="B134"/>
    </row>
    <row r="135" spans="1:9">
      <c r="A135" s="10" t="s">
        <v>94</v>
      </c>
      <c r="B135" s="10"/>
      <c r="C135" s="10"/>
      <c r="D135" s="10"/>
      <c r="E135" s="10"/>
      <c r="F135" s="10"/>
      <c r="G135" s="10"/>
      <c r="H135" s="10"/>
      <c r="I135" s="10"/>
    </row>
    <row r="136" spans="1:9">
      <c r="A136" t="s">
        <v>95</v>
      </c>
      <c r="B136" t="s">
        <v>26</v>
      </c>
      <c r="C136" s="1">
        <v>25000</v>
      </c>
      <c r="D136" s="1">
        <v>717.5</v>
      </c>
      <c r="E136" s="1">
        <v>0</v>
      </c>
      <c r="F136" s="1">
        <v>760</v>
      </c>
      <c r="G136" s="1">
        <v>0</v>
      </c>
      <c r="H136" s="1">
        <f t="shared" ref="H136:H150" si="31">D136+E136+F136+G136</f>
        <v>1477.5</v>
      </c>
      <c r="I136" s="1">
        <f t="shared" ref="I136:I150" si="32">C136-H136</f>
        <v>23522.5</v>
      </c>
    </row>
    <row r="137" spans="1:9">
      <c r="A137" t="s">
        <v>96</v>
      </c>
      <c r="B137" t="s">
        <v>19</v>
      </c>
      <c r="C137" s="1">
        <v>25000</v>
      </c>
      <c r="D137" s="1">
        <v>717.5</v>
      </c>
      <c r="E137" s="1">
        <v>0</v>
      </c>
      <c r="F137" s="1">
        <v>760</v>
      </c>
      <c r="G137" s="1">
        <v>0</v>
      </c>
      <c r="H137" s="1">
        <f t="shared" si="31"/>
        <v>1477.5</v>
      </c>
      <c r="I137" s="1">
        <f t="shared" si="32"/>
        <v>23522.5</v>
      </c>
    </row>
    <row r="138" spans="1:9">
      <c r="A138" t="s">
        <v>97</v>
      </c>
      <c r="B138" t="s">
        <v>10</v>
      </c>
      <c r="C138" s="1">
        <v>40000</v>
      </c>
      <c r="D138" s="1">
        <v>1148</v>
      </c>
      <c r="E138" s="1">
        <v>442.65</v>
      </c>
      <c r="F138" s="1">
        <v>1216</v>
      </c>
      <c r="G138" s="1">
        <v>0</v>
      </c>
      <c r="H138" s="1">
        <f t="shared" si="31"/>
        <v>2806.65</v>
      </c>
      <c r="I138" s="1">
        <f t="shared" si="32"/>
        <v>37193.35</v>
      </c>
    </row>
    <row r="139" spans="1:9">
      <c r="A139" t="s">
        <v>98</v>
      </c>
      <c r="B139" t="s">
        <v>11</v>
      </c>
      <c r="C139" s="1">
        <v>35000</v>
      </c>
      <c r="D139" s="1">
        <v>1004.5</v>
      </c>
      <c r="E139" s="1">
        <v>0</v>
      </c>
      <c r="F139" s="1">
        <v>1064</v>
      </c>
      <c r="G139" s="1">
        <v>0</v>
      </c>
      <c r="H139" s="1">
        <f t="shared" si="31"/>
        <v>2068.5</v>
      </c>
      <c r="I139" s="1">
        <f t="shared" si="32"/>
        <v>32931.5</v>
      </c>
    </row>
    <row r="140" spans="1:9">
      <c r="A140" t="s">
        <v>99</v>
      </c>
      <c r="B140" t="s">
        <v>19</v>
      </c>
      <c r="C140" s="1">
        <v>25000</v>
      </c>
      <c r="D140" s="1">
        <v>717.5</v>
      </c>
      <c r="E140" s="1">
        <v>0</v>
      </c>
      <c r="F140" s="1">
        <v>760</v>
      </c>
      <c r="G140" s="1">
        <v>0</v>
      </c>
      <c r="H140" s="1">
        <f t="shared" si="31"/>
        <v>1477.5</v>
      </c>
      <c r="I140" s="1">
        <f t="shared" si="32"/>
        <v>23522.5</v>
      </c>
    </row>
    <row r="141" spans="1:9">
      <c r="A141" t="s">
        <v>100</v>
      </c>
      <c r="B141" t="s">
        <v>101</v>
      </c>
      <c r="C141" s="1">
        <v>35000</v>
      </c>
      <c r="D141" s="1">
        <v>1004.5</v>
      </c>
      <c r="E141" s="1">
        <v>0</v>
      </c>
      <c r="F141" s="1">
        <v>1064</v>
      </c>
      <c r="G141" s="1">
        <v>932.76</v>
      </c>
      <c r="H141" s="1">
        <f t="shared" si="31"/>
        <v>3001.26</v>
      </c>
      <c r="I141" s="1">
        <f t="shared" si="32"/>
        <v>31998.739999999998</v>
      </c>
    </row>
    <row r="142" spans="1:9">
      <c r="A142" t="s">
        <v>102</v>
      </c>
      <c r="B142" t="s">
        <v>19</v>
      </c>
      <c r="C142" s="1">
        <v>25000</v>
      </c>
      <c r="D142" s="1">
        <v>717.5</v>
      </c>
      <c r="E142" s="1">
        <v>0</v>
      </c>
      <c r="F142" s="1">
        <v>760</v>
      </c>
      <c r="G142" s="1">
        <v>932.76</v>
      </c>
      <c r="H142" s="1">
        <f t="shared" si="31"/>
        <v>2410.2600000000002</v>
      </c>
      <c r="I142" s="1">
        <f t="shared" si="32"/>
        <v>22589.739999999998</v>
      </c>
    </row>
    <row r="143" spans="1:9">
      <c r="A143" t="s">
        <v>103</v>
      </c>
      <c r="B143" t="s">
        <v>11</v>
      </c>
      <c r="C143" s="1">
        <v>20000</v>
      </c>
      <c r="D143" s="1">
        <v>574</v>
      </c>
      <c r="E143" s="1">
        <v>0</v>
      </c>
      <c r="F143" s="1">
        <v>608</v>
      </c>
      <c r="G143" s="1">
        <v>0</v>
      </c>
      <c r="H143" s="1">
        <f t="shared" si="31"/>
        <v>1182</v>
      </c>
      <c r="I143" s="1">
        <f t="shared" si="32"/>
        <v>18818</v>
      </c>
    </row>
    <row r="144" spans="1:9">
      <c r="A144" t="s">
        <v>104</v>
      </c>
      <c r="B144" t="s">
        <v>11</v>
      </c>
      <c r="C144" s="1">
        <v>35000</v>
      </c>
      <c r="D144" s="1">
        <v>1004.5</v>
      </c>
      <c r="E144" s="1">
        <v>0</v>
      </c>
      <c r="F144" s="1">
        <v>1064</v>
      </c>
      <c r="G144" s="1">
        <v>0</v>
      </c>
      <c r="H144" s="1">
        <f t="shared" si="31"/>
        <v>2068.5</v>
      </c>
      <c r="I144" s="1">
        <f t="shared" si="32"/>
        <v>32931.5</v>
      </c>
    </row>
    <row r="145" spans="1:9">
      <c r="A145" t="s">
        <v>106</v>
      </c>
      <c r="B145" t="s">
        <v>112</v>
      </c>
      <c r="C145" s="1">
        <v>25000</v>
      </c>
      <c r="D145" s="1">
        <v>717.5</v>
      </c>
      <c r="E145" s="1">
        <v>0</v>
      </c>
      <c r="F145" s="1">
        <v>760</v>
      </c>
      <c r="G145" s="1">
        <v>100</v>
      </c>
      <c r="H145" s="1">
        <f t="shared" si="31"/>
        <v>1577.5</v>
      </c>
      <c r="I145" s="1">
        <f t="shared" si="32"/>
        <v>23422.5</v>
      </c>
    </row>
    <row r="146" spans="1:9">
      <c r="A146" t="s">
        <v>107</v>
      </c>
      <c r="B146" t="s">
        <v>42</v>
      </c>
      <c r="C146" s="1">
        <v>35000</v>
      </c>
      <c r="D146" s="1">
        <v>1004.5</v>
      </c>
      <c r="E146" s="1">
        <v>0</v>
      </c>
      <c r="F146" s="1">
        <v>1064</v>
      </c>
      <c r="G146" s="1">
        <v>0</v>
      </c>
      <c r="H146" s="1">
        <f t="shared" si="31"/>
        <v>2068.5</v>
      </c>
      <c r="I146" s="1">
        <f t="shared" si="32"/>
        <v>32931.5</v>
      </c>
    </row>
    <row r="147" spans="1:9">
      <c r="A147" t="s">
        <v>108</v>
      </c>
      <c r="B147" t="s">
        <v>20</v>
      </c>
      <c r="C147" s="1">
        <v>25000</v>
      </c>
      <c r="D147" s="1">
        <v>717.5</v>
      </c>
      <c r="E147" s="1">
        <v>0</v>
      </c>
      <c r="F147" s="1">
        <v>760</v>
      </c>
      <c r="G147" s="1">
        <v>0</v>
      </c>
      <c r="H147" s="1">
        <f t="shared" si="31"/>
        <v>1477.5</v>
      </c>
      <c r="I147" s="1">
        <f t="shared" si="32"/>
        <v>23522.5</v>
      </c>
    </row>
    <row r="148" spans="1:9">
      <c r="A148" t="s">
        <v>109</v>
      </c>
      <c r="B148" t="s">
        <v>19</v>
      </c>
      <c r="C148" s="1">
        <v>25000</v>
      </c>
      <c r="D148" s="1">
        <v>717.5</v>
      </c>
      <c r="E148" s="1">
        <v>0</v>
      </c>
      <c r="F148" s="1">
        <v>760</v>
      </c>
      <c r="G148" s="1">
        <v>0</v>
      </c>
      <c r="H148" s="1">
        <f t="shared" si="31"/>
        <v>1477.5</v>
      </c>
      <c r="I148" s="1">
        <f t="shared" si="32"/>
        <v>23522.5</v>
      </c>
    </row>
    <row r="149" spans="1:9">
      <c r="A149" t="s">
        <v>110</v>
      </c>
      <c r="B149" t="s">
        <v>105</v>
      </c>
      <c r="C149" s="1">
        <v>35000</v>
      </c>
      <c r="D149" s="1">
        <v>1004.5</v>
      </c>
      <c r="E149" s="1">
        <v>0</v>
      </c>
      <c r="F149" s="1">
        <v>1064</v>
      </c>
      <c r="G149" s="1">
        <v>0</v>
      </c>
      <c r="H149" s="1">
        <f t="shared" si="31"/>
        <v>2068.5</v>
      </c>
      <c r="I149" s="1">
        <f t="shared" si="32"/>
        <v>32931.5</v>
      </c>
    </row>
    <row r="150" spans="1:9">
      <c r="A150" t="s">
        <v>111</v>
      </c>
      <c r="B150" t="s">
        <v>11</v>
      </c>
      <c r="C150" s="1">
        <v>35000</v>
      </c>
      <c r="D150" s="1">
        <v>1004.5</v>
      </c>
      <c r="E150" s="1">
        <v>0</v>
      </c>
      <c r="F150" s="1">
        <v>1064</v>
      </c>
      <c r="G150" s="1">
        <v>0</v>
      </c>
      <c r="H150" s="1">
        <f t="shared" si="31"/>
        <v>2068.5</v>
      </c>
      <c r="I150" s="1">
        <f t="shared" si="32"/>
        <v>32931.5</v>
      </c>
    </row>
    <row r="151" spans="1:9">
      <c r="A151" s="7" t="s">
        <v>13</v>
      </c>
      <c r="B151" s="7">
        <v>15</v>
      </c>
      <c r="C151" s="2">
        <f t="shared" ref="C151:I151" si="33">SUM(C136:C150)</f>
        <v>445000</v>
      </c>
      <c r="D151" s="2">
        <f t="shared" si="33"/>
        <v>12771.5</v>
      </c>
      <c r="E151" s="2">
        <f t="shared" si="33"/>
        <v>442.65</v>
      </c>
      <c r="F151" s="2">
        <f t="shared" si="33"/>
        <v>13528</v>
      </c>
      <c r="G151" s="2">
        <f t="shared" si="33"/>
        <v>1965.52</v>
      </c>
      <c r="H151" s="2">
        <f t="shared" si="33"/>
        <v>28707.67</v>
      </c>
      <c r="I151" s="2">
        <f t="shared" si="33"/>
        <v>416292.32999999996</v>
      </c>
    </row>
    <row r="152" spans="1:9">
      <c r="B152"/>
    </row>
    <row r="153" spans="1:9">
      <c r="A153" s="10" t="s">
        <v>113</v>
      </c>
      <c r="B153" s="10"/>
      <c r="C153" s="10"/>
      <c r="D153" s="10"/>
      <c r="E153" s="10"/>
      <c r="F153" s="10"/>
      <c r="G153" s="10"/>
      <c r="H153" s="10"/>
      <c r="I153" s="10"/>
    </row>
    <row r="154" spans="1:9">
      <c r="A154" t="s">
        <v>114</v>
      </c>
      <c r="B154" t="s">
        <v>115</v>
      </c>
      <c r="C154" s="1">
        <v>43500</v>
      </c>
      <c r="D154" s="1">
        <v>1248.45</v>
      </c>
      <c r="E154" s="1">
        <v>936.62</v>
      </c>
      <c r="F154" s="1">
        <v>1322.4</v>
      </c>
      <c r="G154" s="1">
        <v>0</v>
      </c>
      <c r="H154" s="1">
        <f>D154+E154+F154+G154</f>
        <v>3507.4700000000003</v>
      </c>
      <c r="I154" s="1">
        <f>C154-H154</f>
        <v>39992.53</v>
      </c>
    </row>
    <row r="155" spans="1:9">
      <c r="A155" s="7" t="s">
        <v>13</v>
      </c>
      <c r="B155" s="7">
        <v>1</v>
      </c>
      <c r="C155" s="2">
        <f t="shared" ref="C155:I155" si="34">SUM(C154:C154)</f>
        <v>43500</v>
      </c>
      <c r="D155" s="2">
        <f t="shared" si="34"/>
        <v>1248.45</v>
      </c>
      <c r="E155" s="2">
        <f t="shared" si="34"/>
        <v>936.62</v>
      </c>
      <c r="F155" s="2">
        <f t="shared" si="34"/>
        <v>1322.4</v>
      </c>
      <c r="G155" s="2">
        <f t="shared" si="34"/>
        <v>0</v>
      </c>
      <c r="H155" s="2">
        <f t="shared" si="34"/>
        <v>3507.4700000000003</v>
      </c>
      <c r="I155" s="2">
        <f t="shared" si="34"/>
        <v>39992.53</v>
      </c>
    </row>
    <row r="156" spans="1:9">
      <c r="B156"/>
    </row>
    <row r="157" spans="1:9">
      <c r="A157" s="10" t="s">
        <v>159</v>
      </c>
      <c r="B157" s="10"/>
      <c r="C157" s="10"/>
      <c r="D157" s="10"/>
      <c r="E157" s="10"/>
      <c r="F157" s="10"/>
      <c r="G157" s="10"/>
      <c r="H157" s="10"/>
      <c r="I157" s="10"/>
    </row>
    <row r="158" spans="1:9">
      <c r="A158" t="s">
        <v>160</v>
      </c>
      <c r="B158" t="s">
        <v>161</v>
      </c>
      <c r="C158" s="1">
        <v>20000</v>
      </c>
      <c r="D158" s="1">
        <v>574</v>
      </c>
      <c r="E158" s="1">
        <v>0</v>
      </c>
      <c r="F158" s="1">
        <v>608</v>
      </c>
      <c r="G158" s="1">
        <v>0</v>
      </c>
      <c r="H158" s="1">
        <f>D158+E158+F158+G158</f>
        <v>1182</v>
      </c>
      <c r="I158" s="1">
        <f>C158-H158</f>
        <v>18818</v>
      </c>
    </row>
    <row r="159" spans="1:9">
      <c r="A159" s="7" t="s">
        <v>13</v>
      </c>
      <c r="B159" s="7">
        <v>1</v>
      </c>
      <c r="C159" s="2">
        <f t="shared" ref="C159:I159" si="35">SUM(C158:C158)</f>
        <v>20000</v>
      </c>
      <c r="D159" s="2">
        <f t="shared" si="35"/>
        <v>574</v>
      </c>
      <c r="E159" s="2">
        <f t="shared" si="35"/>
        <v>0</v>
      </c>
      <c r="F159" s="2">
        <f t="shared" si="35"/>
        <v>608</v>
      </c>
      <c r="G159" s="2">
        <f t="shared" si="35"/>
        <v>0</v>
      </c>
      <c r="H159" s="2">
        <f t="shared" si="35"/>
        <v>1182</v>
      </c>
      <c r="I159" s="2">
        <f t="shared" si="35"/>
        <v>18818</v>
      </c>
    </row>
    <row r="160" spans="1:9">
      <c r="B160"/>
    </row>
    <row r="161" spans="1:9">
      <c r="A161" s="10" t="s">
        <v>116</v>
      </c>
      <c r="B161" s="10"/>
      <c r="C161" s="10"/>
      <c r="D161" s="10"/>
      <c r="E161" s="10"/>
      <c r="F161" s="10"/>
      <c r="G161" s="10"/>
      <c r="H161" s="10"/>
      <c r="I161" s="10"/>
    </row>
    <row r="162" spans="1:9">
      <c r="A162" t="s">
        <v>117</v>
      </c>
      <c r="B162" t="s">
        <v>118</v>
      </c>
      <c r="C162" s="1">
        <v>22000</v>
      </c>
      <c r="D162" s="1">
        <v>631.4</v>
      </c>
      <c r="E162" s="1">
        <v>0</v>
      </c>
      <c r="F162" s="1">
        <v>668.8</v>
      </c>
      <c r="G162" s="1">
        <v>0</v>
      </c>
      <c r="H162" s="1">
        <f>D162+E162+F162+G162</f>
        <v>1300.1999999999998</v>
      </c>
      <c r="I162" s="1">
        <f>C162-H162</f>
        <v>20699.8</v>
      </c>
    </row>
    <row r="163" spans="1:9">
      <c r="A163" t="s">
        <v>119</v>
      </c>
      <c r="B163" t="s">
        <v>118</v>
      </c>
      <c r="C163" s="1">
        <v>37000</v>
      </c>
      <c r="D163" s="1">
        <v>1061.9000000000001</v>
      </c>
      <c r="E163" s="1">
        <v>19.25</v>
      </c>
      <c r="F163" s="1">
        <v>1124.8</v>
      </c>
      <c r="G163" s="1">
        <v>0</v>
      </c>
      <c r="H163" s="1">
        <f>D163+E163+F163+G163</f>
        <v>2205.9499999999998</v>
      </c>
      <c r="I163" s="1">
        <f>C163-H163</f>
        <v>34794.050000000003</v>
      </c>
    </row>
    <row r="164" spans="1:9">
      <c r="A164" s="7" t="s">
        <v>13</v>
      </c>
      <c r="B164" s="7">
        <v>2</v>
      </c>
      <c r="C164" s="2">
        <f t="shared" ref="C164:I164" si="36">SUM(C162:C163)</f>
        <v>59000</v>
      </c>
      <c r="D164" s="2">
        <f t="shared" si="36"/>
        <v>1693.3000000000002</v>
      </c>
      <c r="E164" s="2">
        <f t="shared" si="36"/>
        <v>19.25</v>
      </c>
      <c r="F164" s="2">
        <f t="shared" si="36"/>
        <v>1793.6</v>
      </c>
      <c r="G164" s="2">
        <f t="shared" si="36"/>
        <v>0</v>
      </c>
      <c r="H164" s="2">
        <f t="shared" si="36"/>
        <v>3506.1499999999996</v>
      </c>
      <c r="I164" s="2">
        <f t="shared" si="36"/>
        <v>55493.850000000006</v>
      </c>
    </row>
    <row r="165" spans="1:9">
      <c r="B165"/>
    </row>
    <row r="166" spans="1:9">
      <c r="A166" s="10" t="s">
        <v>149</v>
      </c>
      <c r="B166" s="10"/>
      <c r="C166" s="10"/>
      <c r="D166" s="10"/>
      <c r="E166" s="10"/>
      <c r="F166" s="10"/>
      <c r="G166" s="10"/>
      <c r="H166" s="10"/>
      <c r="I166" s="10"/>
    </row>
    <row r="167" spans="1:9">
      <c r="A167" t="s">
        <v>162</v>
      </c>
      <c r="B167" t="s">
        <v>14</v>
      </c>
      <c r="C167" s="1">
        <v>36000</v>
      </c>
      <c r="D167" s="1">
        <v>1033.2</v>
      </c>
      <c r="E167" s="1">
        <v>0</v>
      </c>
      <c r="F167" s="1">
        <v>1094.4000000000001</v>
      </c>
      <c r="G167" s="1">
        <v>0</v>
      </c>
      <c r="H167" s="1">
        <f>D167+E167+F167+G167</f>
        <v>2127.6000000000004</v>
      </c>
      <c r="I167" s="1">
        <f>C167-H167</f>
        <v>33872.400000000001</v>
      </c>
    </row>
    <row r="168" spans="1:9">
      <c r="A168" s="7" t="s">
        <v>13</v>
      </c>
      <c r="B168" s="7">
        <v>1</v>
      </c>
      <c r="C168" s="2">
        <f t="shared" ref="C168:I168" si="37">SUM(C167:C167)</f>
        <v>36000</v>
      </c>
      <c r="D168" s="2">
        <f t="shared" si="37"/>
        <v>1033.2</v>
      </c>
      <c r="E168" s="2">
        <f t="shared" si="37"/>
        <v>0</v>
      </c>
      <c r="F168" s="2">
        <f t="shared" si="37"/>
        <v>1094.4000000000001</v>
      </c>
      <c r="G168" s="2">
        <f t="shared" si="37"/>
        <v>0</v>
      </c>
      <c r="H168" s="2">
        <f t="shared" si="37"/>
        <v>2127.6000000000004</v>
      </c>
      <c r="I168" s="2">
        <f t="shared" si="37"/>
        <v>33872.400000000001</v>
      </c>
    </row>
    <row r="169" spans="1:9">
      <c r="B169"/>
    </row>
    <row r="170" spans="1:9">
      <c r="A170" s="10" t="s">
        <v>37</v>
      </c>
      <c r="B170" s="10"/>
      <c r="C170" s="10"/>
      <c r="D170" s="10"/>
      <c r="E170" s="10"/>
      <c r="F170" s="10"/>
      <c r="G170" s="10"/>
      <c r="H170" s="10"/>
      <c r="I170" s="10"/>
    </row>
    <row r="171" spans="1:9">
      <c r="A171" t="s">
        <v>126</v>
      </c>
      <c r="B171" t="s">
        <v>11</v>
      </c>
      <c r="C171" s="9">
        <v>21000</v>
      </c>
      <c r="D171" s="1">
        <v>602.70000000000005</v>
      </c>
      <c r="E171" s="1">
        <v>0</v>
      </c>
      <c r="F171" s="1">
        <v>638.4</v>
      </c>
      <c r="G171" s="1">
        <v>0</v>
      </c>
      <c r="H171" s="1">
        <f>D171+E171+F171+G171</f>
        <v>1241.0999999999999</v>
      </c>
      <c r="I171" s="1">
        <f t="shared" ref="I171:I172" si="38">C171-H171</f>
        <v>19758.900000000001</v>
      </c>
    </row>
    <row r="172" spans="1:9">
      <c r="A172" t="s">
        <v>127</v>
      </c>
      <c r="B172" t="s">
        <v>11</v>
      </c>
      <c r="C172" s="1">
        <v>30000</v>
      </c>
      <c r="D172" s="1">
        <v>861</v>
      </c>
      <c r="E172" s="1">
        <v>0</v>
      </c>
      <c r="F172" s="1">
        <v>912</v>
      </c>
      <c r="G172" s="1">
        <v>0</v>
      </c>
      <c r="H172" s="1">
        <f t="shared" ref="H172" si="39">D172+E172+F172+G172</f>
        <v>1773</v>
      </c>
      <c r="I172" s="1">
        <f t="shared" si="38"/>
        <v>28227</v>
      </c>
    </row>
    <row r="173" spans="1:9">
      <c r="A173" t="s">
        <v>128</v>
      </c>
      <c r="B173" t="s">
        <v>129</v>
      </c>
      <c r="C173" s="1">
        <v>60000</v>
      </c>
      <c r="D173" s="1">
        <v>1722</v>
      </c>
      <c r="E173" s="1">
        <v>3486.68</v>
      </c>
      <c r="F173" s="1">
        <v>1824</v>
      </c>
      <c r="G173" s="1">
        <v>0</v>
      </c>
      <c r="H173" s="1">
        <f>D173+E173+F173+G173</f>
        <v>7032.68</v>
      </c>
      <c r="I173" s="1">
        <f>C173-H173</f>
        <v>52967.32</v>
      </c>
    </row>
    <row r="174" spans="1:9">
      <c r="A174" t="s">
        <v>130</v>
      </c>
      <c r="B174" s="3" t="s">
        <v>131</v>
      </c>
      <c r="C174" s="1">
        <v>85000</v>
      </c>
      <c r="D174" s="1">
        <v>2439.5</v>
      </c>
      <c r="E174" s="1">
        <v>8576.99</v>
      </c>
      <c r="F174" s="1">
        <v>2584</v>
      </c>
      <c r="G174" s="1">
        <v>0</v>
      </c>
      <c r="H174" s="1">
        <v>13600.49</v>
      </c>
      <c r="I174" s="1">
        <v>71399.509999999995</v>
      </c>
    </row>
    <row r="175" spans="1:9">
      <c r="A175" s="7" t="s">
        <v>13</v>
      </c>
      <c r="B175" s="7">
        <v>4</v>
      </c>
      <c r="C175" s="2">
        <f t="shared" ref="C175:I175" si="40">SUM(C171:C174)</f>
        <v>196000</v>
      </c>
      <c r="D175" s="2">
        <f>SUM(D171:D174)</f>
        <v>5625.2</v>
      </c>
      <c r="E175" s="2">
        <f t="shared" si="40"/>
        <v>12063.67</v>
      </c>
      <c r="F175" s="2">
        <f t="shared" si="40"/>
        <v>5958.4</v>
      </c>
      <c r="G175" s="2">
        <f t="shared" si="40"/>
        <v>0</v>
      </c>
      <c r="H175" s="2">
        <f>SUM(H171:H174)</f>
        <v>23647.27</v>
      </c>
      <c r="I175" s="2">
        <f t="shared" si="40"/>
        <v>172352.72999999998</v>
      </c>
    </row>
    <row r="177" spans="1:9" s="4" customFormat="1" ht="24.95" customHeight="1">
      <c r="A177" s="5" t="s">
        <v>125</v>
      </c>
      <c r="B177" s="8">
        <f>+B175+B164+B159+B155+B151+B133+B123+B116+B112+B107+B100+B80+B76+B67+B63+B59+B54+B49+B41+B37+B33+B29+B25+B21+B17+B12</f>
        <v>84</v>
      </c>
      <c r="C177" s="6">
        <f>+C175+C168+C164+C159+C155+C151+C133+C123+C116+C112+C107+C100+C80+C76+C67+C63+C59+C54+C49+C41+C37+C33+C29+C25+C21+C17+C12</f>
        <v>2357164</v>
      </c>
      <c r="D177" s="6">
        <f>+D175+D168+D164+D159+D155+D151+D133+D123+D116+D112+D107+D100+D80+D76+D67+D63+D59+D54+D49+D41+D37+D33+D29+D25+D21+D17+D12</f>
        <v>67650.610000000015</v>
      </c>
      <c r="E177" s="6">
        <f t="shared" ref="E177:I177" si="41">+E175+E168+E164+E159+E155+E151+E133+E123+E116+E112+E107+E100+E80+E76+E67+E63+E59+E54+E49+E41+E37+E33+E29+E25+E21+E17+E12</f>
        <v>34975.5</v>
      </c>
      <c r="F177" s="6">
        <f t="shared" si="41"/>
        <v>71657.790000000008</v>
      </c>
      <c r="G177" s="6">
        <f t="shared" si="41"/>
        <v>5031.04</v>
      </c>
      <c r="H177" s="6">
        <f t="shared" si="41"/>
        <v>179314.93999999994</v>
      </c>
      <c r="I177" s="6">
        <f t="shared" si="41"/>
        <v>2177849.0600000005</v>
      </c>
    </row>
  </sheetData>
  <mergeCells count="42">
    <mergeCell ref="A82:I82"/>
    <mergeCell ref="A10:I10"/>
    <mergeCell ref="A14:I14"/>
    <mergeCell ref="A23:I23"/>
    <mergeCell ref="A27:I27"/>
    <mergeCell ref="A65:I65"/>
    <mergeCell ref="A69:I69"/>
    <mergeCell ref="A78:I78"/>
    <mergeCell ref="A43:I43"/>
    <mergeCell ref="A51:I51"/>
    <mergeCell ref="A56:I56"/>
    <mergeCell ref="A19:I19"/>
    <mergeCell ref="A31:I31"/>
    <mergeCell ref="A35:I35"/>
    <mergeCell ref="A39:I39"/>
    <mergeCell ref="A61:I61"/>
    <mergeCell ref="A1:I1"/>
    <mergeCell ref="A2:I2"/>
    <mergeCell ref="A3:I3"/>
    <mergeCell ref="A4:I4"/>
    <mergeCell ref="A5:I5"/>
    <mergeCell ref="A6:I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A170:I170"/>
    <mergeCell ref="A103:I103"/>
    <mergeCell ref="A109:I109"/>
    <mergeCell ref="A153:I153"/>
    <mergeCell ref="A135:I135"/>
    <mergeCell ref="A161:I161"/>
    <mergeCell ref="A118:I118"/>
    <mergeCell ref="A125:I125"/>
    <mergeCell ref="A114:I114"/>
    <mergeCell ref="A157:I157"/>
    <mergeCell ref="A166:I16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New Text Document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Acevedo</dc:creator>
  <cp:lastModifiedBy>marien.mendez</cp:lastModifiedBy>
  <dcterms:created xsi:type="dcterms:W3CDTF">2017-01-31T14:28:02Z</dcterms:created>
  <dcterms:modified xsi:type="dcterms:W3CDTF">2017-10-05T14:48:24Z</dcterms:modified>
</cp:coreProperties>
</file>